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PRESUPUESTARIA\"/>
    </mc:Choice>
  </mc:AlternateContent>
  <bookViews>
    <workbookView xWindow="0" yWindow="0" windowWidth="20490" windowHeight="7050"/>
  </bookViews>
  <sheets>
    <sheet name="COG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F42" i="1"/>
  <c r="E41" i="1"/>
  <c r="F41" i="1" s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J35" i="1"/>
  <c r="I35" i="1"/>
  <c r="H35" i="1"/>
  <c r="E35" i="1"/>
  <c r="D35" i="1"/>
  <c r="F35" i="1" s="1"/>
  <c r="K35" i="1" s="1"/>
  <c r="K34" i="1"/>
  <c r="F34" i="1"/>
  <c r="J33" i="1"/>
  <c r="I33" i="1"/>
  <c r="H33" i="1"/>
  <c r="E33" i="1"/>
  <c r="D33" i="1"/>
  <c r="F33" i="1" s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J23" i="1"/>
  <c r="I23" i="1"/>
  <c r="H23" i="1"/>
  <c r="G23" i="1"/>
  <c r="E23" i="1"/>
  <c r="D23" i="1"/>
  <c r="F23" i="1" s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J15" i="1"/>
  <c r="I15" i="1"/>
  <c r="H15" i="1"/>
  <c r="G15" i="1"/>
  <c r="F15" i="1"/>
  <c r="K15" i="1" s="1"/>
  <c r="E15" i="1"/>
  <c r="D15" i="1"/>
  <c r="F14" i="1"/>
  <c r="K14" i="1" s="1"/>
  <c r="F13" i="1"/>
  <c r="K13" i="1" s="1"/>
  <c r="F12" i="1"/>
  <c r="K12" i="1" s="1"/>
  <c r="F11" i="1"/>
  <c r="K11" i="1" s="1"/>
  <c r="J10" i="1"/>
  <c r="J43" i="1" s="1"/>
  <c r="I10" i="1"/>
  <c r="I43" i="1" s="1"/>
  <c r="H10" i="1"/>
  <c r="H43" i="1" s="1"/>
  <c r="G10" i="1"/>
  <c r="G43" i="1" s="1"/>
  <c r="F10" i="1"/>
  <c r="E10" i="1"/>
  <c r="E43" i="1" s="1"/>
  <c r="D10" i="1"/>
  <c r="D43" i="1" s="1"/>
  <c r="F43" i="1" l="1"/>
  <c r="K10" i="1"/>
  <c r="K43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<sst xmlns="http://schemas.openxmlformats.org/spreadsheetml/2006/main" count="52" uniqueCount="52">
  <si>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</si>
  <si>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POR OBJETO DEL GASTO (CAPÍTULO Y CONCEPTO)</t>
  </si>
  <si>
    <t>Del 1 de Enero al 30 de Septiembre de 2015</t>
  </si>
  <si>
    <t>Ente Público:</t>
  </si>
  <si>
    <t>INSTITUTO TECNOLOGICO SUPERIOR DE PURISIMA DEL RINCON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</si>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</sst>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0" xfId="0" applyFont="1"/>
    <xf numFmtId="4" fontId="3" fillId="0" borderId="6" xfId="0" applyNumberFormat="1" applyFont="1" applyBorder="1"/>
    <xf numFmtId="4" fontId="3" fillId="0" borderId="0" xfId="0" applyNumberFormat="1" applyFont="1"/>
    <xf numFmtId="43" fontId="3" fillId="3" borderId="6" xfId="1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0" borderId="0" xfId="0" applyFont="1"/>
    <xf numFmtId="0" fontId="6" fillId="3" borderId="3" xfId="0" applyFont="1" applyFill="1" applyBorder="1" applyAlignment="1">
      <alignment horizontal="center" vertical="center" wrapText="1"/>
    </xf>
    <xf numFmtId="4" fontId="3" fillId="0" borderId="7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0" xfId="0" applyFont="1"/>
    <xf numFmtId="0" fontId="5" fillId="0" borderId="6" xfId="0" applyFont="1" applyBorder="1"/>
    <xf numFmtId="4" fontId="5" fillId="0" borderId="6" xfId="0" applyNumberFormat="1" applyFont="1" applyBorder="1"/>
    <xf numFmtId="0" fontId="5" fillId="0" borderId="7" xfId="0" applyFont="1" applyBorder="1"/>
    <xf numFmtId="0" fontId="3" fillId="0" borderId="8" xfId="0" applyFont="1" applyBorder="1"/>
    <xf numFmtId="0" fontId="5" fillId="3" borderId="0" xfId="0" applyFont="1" applyFill="1"/>
    <xf numFmtId="0" fontId="5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5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104776</xdr:rowOff>
    </xdr:from>
    <xdr:to>
      <xdr:col>2</xdr:col>
      <xdr:colOff>3762375</xdr:colOff>
      <xdr:row>52</xdr:row>
      <xdr:rowOff>47626</xdr:rowOff>
    </xdr:to>
    <xdr:sp macro="" textlink="">
      <xdr:nvSpPr>
        <xdr:cNvPr id="2" name="1 CuadroTexto"/>
        <xdr:cNvSpPr txBox="1"/>
      </xdr:nvSpPr>
      <xdr:spPr>
        <a:xfrm>
          <a:off x="0" y="6981826"/>
          <a:ext cx="4257675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304800</xdr:colOff>
      <xdr:row>45</xdr:row>
      <xdr:rowOff>785</xdr:rowOff>
    </xdr:from>
    <xdr:to>
      <xdr:col>10</xdr:col>
      <xdr:colOff>685800</xdr:colOff>
      <xdr:row>52</xdr:row>
      <xdr:rowOff>81296</xdr:rowOff>
    </xdr:to>
    <xdr:sp macro="" textlink="">
      <xdr:nvSpPr>
        <xdr:cNvPr id="3" name="2 CuadroTexto"/>
        <xdr:cNvSpPr txBox="1"/>
      </xdr:nvSpPr>
      <xdr:spPr>
        <a:xfrm>
          <a:off x="6819900" y="7030235"/>
          <a:ext cx="503872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0"/>
  <sheetViews>
    <sheetView showGridLines="0" tabSelected="1" view="pageLayout" topLeftCell="B1" zoomScaleNormal="100" workbookViewId="0">
      <selection activeCell="C20" sqref="C20"/>
    </sheetView>
  </sheetViews>
  <sheetFormatPr baseColWidth="10" defaultRowHeight="12" x14ac:dyDescent="0.2"/>
  <cols>
    <col min="1" max="1" width="2.42578125" style="2" customWidth="1"/>
    <col min="2" max="2" width="4.5703125" style="21" customWidth="1"/>
    <col min="3" max="3" width="57.28515625" style="21" customWidth="1"/>
    <col min="4" max="4" width="13.140625" style="21" bestFit="1" customWidth="1"/>
    <col min="5" max="5" width="13.5703125" style="21" customWidth="1"/>
    <col min="6" max="6" width="13.140625" style="21" bestFit="1" customWidth="1"/>
    <col min="7" max="7" width="13.140625" style="21" customWidth="1"/>
    <col min="8" max="9" width="12.7109375" style="21" customWidth="1"/>
    <col min="10" max="10" width="13.140625" style="21" bestFit="1" customWidth="1"/>
    <col min="11" max="11" width="13.28515625" style="21" bestFit="1" customWidth="1"/>
    <col min="12" max="12" width="3.7109375" style="2" customWidth="1"/>
    <col min="13" max="16384" width="11.42578125" style="21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5"/>
      <c r="F5" s="4"/>
      <c r="G5" s="4"/>
      <c r="H5" s="6"/>
      <c r="I5" s="6"/>
      <c r="J5" s="6"/>
    </row>
    <row r="6" spans="2:11" s="2" customFormat="1" ht="6.75" customHeight="1" x14ac:dyDescent="0.2"/>
    <row r="7" spans="2:11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1" ht="24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1" x14ac:dyDescent="0.2">
      <c r="B10" s="10" t="s">
        <v>17</v>
      </c>
      <c r="C10" s="11"/>
      <c r="D10" s="12">
        <f>SUM(D11:D14)</f>
        <v>6865531.6999999993</v>
      </c>
      <c r="E10" s="12">
        <f>SUM(E11:E14)</f>
        <v>11943091.789999999</v>
      </c>
      <c r="F10" s="12">
        <f>+D10+E10</f>
        <v>18808623.489999998</v>
      </c>
      <c r="G10" s="12">
        <f>SUM(G11:G14)</f>
        <v>4989532.29</v>
      </c>
      <c r="H10" s="12">
        <f>SUM(H11:H14)</f>
        <v>4961965.41</v>
      </c>
      <c r="I10" s="13">
        <f>SUM(I11:I14)</f>
        <v>4961965.41</v>
      </c>
      <c r="J10" s="12">
        <f>SUM(J11:J14)</f>
        <v>4961965.41</v>
      </c>
      <c r="K10" s="12">
        <f>+F10-H10</f>
        <v>13846658.079999998</v>
      </c>
    </row>
    <row r="11" spans="2:11" x14ac:dyDescent="0.2">
      <c r="B11" s="14"/>
      <c r="C11" s="15" t="s">
        <v>18</v>
      </c>
      <c r="D11" s="16">
        <v>4943251.0199999996</v>
      </c>
      <c r="E11" s="17">
        <v>6830677.5199999996</v>
      </c>
      <c r="F11" s="18">
        <f>+D11+E11</f>
        <v>11773928.539999999</v>
      </c>
      <c r="G11" s="16">
        <v>3959654.12</v>
      </c>
      <c r="H11" s="16">
        <v>3932087.24</v>
      </c>
      <c r="I11" s="16">
        <v>3932087.24</v>
      </c>
      <c r="J11" s="17">
        <v>3932087.24</v>
      </c>
      <c r="K11" s="16">
        <f>F11-H11</f>
        <v>7841841.2999999989</v>
      </c>
    </row>
    <row r="12" spans="2:11" x14ac:dyDescent="0.2">
      <c r="B12" s="14"/>
      <c r="C12" s="15" t="s">
        <v>19</v>
      </c>
      <c r="D12" s="16">
        <v>617763.14</v>
      </c>
      <c r="E12" s="17">
        <v>2190818.0299999998</v>
      </c>
      <c r="F12" s="18">
        <f t="shared" ref="F12:F42" si="0">+D12+E12</f>
        <v>2808581.17</v>
      </c>
      <c r="G12" s="16">
        <v>290340.88</v>
      </c>
      <c r="H12" s="16">
        <v>290340.88</v>
      </c>
      <c r="I12" s="16">
        <v>290340.88</v>
      </c>
      <c r="J12" s="17">
        <v>290340.88</v>
      </c>
      <c r="K12" s="16">
        <f t="shared" ref="K12:K42" si="1">F12-H12</f>
        <v>2518240.29</v>
      </c>
    </row>
    <row r="13" spans="2:11" x14ac:dyDescent="0.2">
      <c r="B13" s="14"/>
      <c r="C13" s="15" t="s">
        <v>20</v>
      </c>
      <c r="D13" s="16">
        <v>1123785.79</v>
      </c>
      <c r="E13" s="17">
        <v>1536363.31</v>
      </c>
      <c r="F13" s="18">
        <f t="shared" si="0"/>
        <v>2660149.1</v>
      </c>
      <c r="G13" s="16">
        <v>499087.1</v>
      </c>
      <c r="H13" s="16">
        <v>499087.1</v>
      </c>
      <c r="I13" s="16">
        <v>499087.1</v>
      </c>
      <c r="J13" s="17">
        <v>499087.1</v>
      </c>
      <c r="K13" s="16">
        <f t="shared" si="1"/>
        <v>2161062</v>
      </c>
    </row>
    <row r="14" spans="2:11" x14ac:dyDescent="0.2">
      <c r="B14" s="14"/>
      <c r="C14" s="15" t="s">
        <v>21</v>
      </c>
      <c r="D14" s="16">
        <v>180731.75</v>
      </c>
      <c r="E14" s="17">
        <v>1385232.93</v>
      </c>
      <c r="F14" s="18">
        <f t="shared" si="0"/>
        <v>1565964.68</v>
      </c>
      <c r="G14" s="16">
        <v>240450.19</v>
      </c>
      <c r="H14" s="16">
        <v>240450.19</v>
      </c>
      <c r="I14" s="16">
        <v>240450.19</v>
      </c>
      <c r="J14" s="17">
        <v>240450.19</v>
      </c>
      <c r="K14" s="16">
        <f t="shared" si="1"/>
        <v>1325514.49</v>
      </c>
    </row>
    <row r="15" spans="2:11" x14ac:dyDescent="0.2">
      <c r="B15" s="10" t="s">
        <v>22</v>
      </c>
      <c r="C15" s="11"/>
      <c r="D15" s="19">
        <f>SUM(D16:D22)</f>
        <v>457817.28</v>
      </c>
      <c r="E15" s="19">
        <f>SUM(E16:E22)</f>
        <v>603839.04999999993</v>
      </c>
      <c r="F15" s="19">
        <f>+D15+E15</f>
        <v>1061656.33</v>
      </c>
      <c r="G15" s="19">
        <f>SUM(G16:G22)</f>
        <v>255883.05999999997</v>
      </c>
      <c r="H15" s="19">
        <f>SUM(H16:H22)</f>
        <v>255883.05999999997</v>
      </c>
      <c r="I15" s="19">
        <f>SUM(I16:I22)</f>
        <v>255883.05999999997</v>
      </c>
      <c r="J15" s="20">
        <f>SUM(J16:J22)</f>
        <v>182848.11999999997</v>
      </c>
      <c r="K15" s="19">
        <f>+F15-H15</f>
        <v>805773.27000000014</v>
      </c>
    </row>
    <row r="16" spans="2:11" x14ac:dyDescent="0.2">
      <c r="B16" s="14"/>
      <c r="C16" s="15" t="s">
        <v>23</v>
      </c>
      <c r="D16" s="16">
        <v>217456</v>
      </c>
      <c r="E16" s="17">
        <v>47023.839999999997</v>
      </c>
      <c r="F16" s="18">
        <f t="shared" si="0"/>
        <v>264479.83999999997</v>
      </c>
      <c r="G16" s="16">
        <v>82012.31</v>
      </c>
      <c r="H16" s="16">
        <v>82012.31</v>
      </c>
      <c r="I16" s="16">
        <v>82012.31</v>
      </c>
      <c r="J16" s="17">
        <v>72234.73</v>
      </c>
      <c r="K16" s="16">
        <f t="shared" si="1"/>
        <v>182467.52999999997</v>
      </c>
    </row>
    <row r="17" spans="2:11" x14ac:dyDescent="0.2">
      <c r="B17" s="14"/>
      <c r="C17" s="15" t="s">
        <v>24</v>
      </c>
      <c r="D17" s="16">
        <v>11700</v>
      </c>
      <c r="E17" s="17">
        <v>5700</v>
      </c>
      <c r="F17" s="18">
        <f t="shared" si="0"/>
        <v>17400</v>
      </c>
      <c r="G17" s="16">
        <v>2290</v>
      </c>
      <c r="H17" s="16">
        <v>2290</v>
      </c>
      <c r="I17" s="16">
        <v>2290</v>
      </c>
      <c r="J17" s="17">
        <v>2290</v>
      </c>
      <c r="K17" s="16">
        <f t="shared" si="1"/>
        <v>15110</v>
      </c>
    </row>
    <row r="18" spans="2:11" x14ac:dyDescent="0.2">
      <c r="B18" s="14"/>
      <c r="C18" s="15" t="s">
        <v>25</v>
      </c>
      <c r="D18" s="16">
        <v>52230</v>
      </c>
      <c r="E18" s="17">
        <v>279596.01</v>
      </c>
      <c r="F18" s="18">
        <f t="shared" si="0"/>
        <v>331826.01</v>
      </c>
      <c r="G18" s="16">
        <v>59032.47</v>
      </c>
      <c r="H18" s="16">
        <v>59032.47</v>
      </c>
      <c r="I18" s="16">
        <v>59032.47</v>
      </c>
      <c r="J18" s="17">
        <v>10904.07</v>
      </c>
      <c r="K18" s="16">
        <f t="shared" si="1"/>
        <v>272793.54000000004</v>
      </c>
    </row>
    <row r="19" spans="2:11" x14ac:dyDescent="0.2">
      <c r="B19" s="14"/>
      <c r="C19" s="15" t="s">
        <v>26</v>
      </c>
      <c r="D19" s="16">
        <v>33731.279999999999</v>
      </c>
      <c r="E19" s="17">
        <v>262834</v>
      </c>
      <c r="F19" s="18">
        <f t="shared" si="0"/>
        <v>296565.28000000003</v>
      </c>
      <c r="G19" s="16">
        <v>14518.96</v>
      </c>
      <c r="H19" s="16">
        <v>14518.96</v>
      </c>
      <c r="I19" s="16">
        <v>14518.96</v>
      </c>
      <c r="J19" s="21">
        <v>390</v>
      </c>
      <c r="K19" s="16">
        <f t="shared" si="1"/>
        <v>282046.32</v>
      </c>
    </row>
    <row r="20" spans="2:11" x14ac:dyDescent="0.2">
      <c r="B20" s="22"/>
      <c r="C20" s="15" t="s">
        <v>27</v>
      </c>
      <c r="D20" s="16">
        <v>98000</v>
      </c>
      <c r="E20" s="17">
        <v>-4214.8</v>
      </c>
      <c r="F20" s="18">
        <f t="shared" si="0"/>
        <v>93785.2</v>
      </c>
      <c r="G20" s="16">
        <v>69360.67</v>
      </c>
      <c r="H20" s="16">
        <v>69360.67</v>
      </c>
      <c r="I20" s="16">
        <v>69360.67</v>
      </c>
      <c r="J20" s="17">
        <v>68360.67</v>
      </c>
      <c r="K20" s="16">
        <f t="shared" si="1"/>
        <v>24424.53</v>
      </c>
    </row>
    <row r="21" spans="2:11" x14ac:dyDescent="0.2">
      <c r="B21" s="22"/>
      <c r="C21" s="15" t="s">
        <v>28</v>
      </c>
      <c r="D21" s="16">
        <v>29000</v>
      </c>
      <c r="E21" s="17">
        <v>4000</v>
      </c>
      <c r="F21" s="18">
        <f t="shared" si="0"/>
        <v>33000</v>
      </c>
      <c r="G21" s="16">
        <v>24998.93</v>
      </c>
      <c r="H21" s="16">
        <v>24998.93</v>
      </c>
      <c r="I21" s="16">
        <v>24998.93</v>
      </c>
      <c r="J21" s="17">
        <v>24998.93</v>
      </c>
      <c r="K21" s="16">
        <f t="shared" si="1"/>
        <v>8001.07</v>
      </c>
    </row>
    <row r="22" spans="2:11" x14ac:dyDescent="0.2">
      <c r="B22" s="22"/>
      <c r="C22" s="15" t="s">
        <v>29</v>
      </c>
      <c r="D22" s="16">
        <v>15700</v>
      </c>
      <c r="E22" s="17">
        <v>8900</v>
      </c>
      <c r="F22" s="18">
        <f t="shared" si="0"/>
        <v>24600</v>
      </c>
      <c r="G22" s="16">
        <v>3669.72</v>
      </c>
      <c r="H22" s="16">
        <v>3669.72</v>
      </c>
      <c r="I22" s="16">
        <v>3669.72</v>
      </c>
      <c r="J22" s="17">
        <v>3669.72</v>
      </c>
      <c r="K22" s="16">
        <f t="shared" si="1"/>
        <v>20930.28</v>
      </c>
    </row>
    <row r="23" spans="2:11" x14ac:dyDescent="0.2">
      <c r="B23" s="10" t="s">
        <v>30</v>
      </c>
      <c r="C23" s="11"/>
      <c r="D23" s="19">
        <f>SUM(D24:D32)</f>
        <v>2814599.01</v>
      </c>
      <c r="E23" s="19">
        <f>SUM(E24:E32)</f>
        <v>4236972.87</v>
      </c>
      <c r="F23" s="19">
        <f t="shared" si="0"/>
        <v>7051571.8799999999</v>
      </c>
      <c r="G23" s="19">
        <f>SUM(G24:G32)</f>
        <v>1906587.88</v>
      </c>
      <c r="H23" s="19">
        <f>SUM(H24:H32)</f>
        <v>1906587.88</v>
      </c>
      <c r="I23" s="19">
        <f>SUM(I24:I32)</f>
        <v>1906587.88</v>
      </c>
      <c r="J23" s="20">
        <f>SUM(J24:J32)</f>
        <v>1769910.51</v>
      </c>
      <c r="K23" s="19">
        <f>+F23-H23</f>
        <v>5144984</v>
      </c>
    </row>
    <row r="24" spans="2:11" x14ac:dyDescent="0.2">
      <c r="B24" s="22"/>
      <c r="C24" s="15" t="s">
        <v>31</v>
      </c>
      <c r="D24" s="16">
        <v>592379.52</v>
      </c>
      <c r="E24" s="17">
        <v>217864.2</v>
      </c>
      <c r="F24" s="18">
        <f t="shared" si="0"/>
        <v>810243.72</v>
      </c>
      <c r="G24" s="16">
        <v>614133.73</v>
      </c>
      <c r="H24" s="16">
        <v>614133.73</v>
      </c>
      <c r="I24" s="16">
        <v>614133.73</v>
      </c>
      <c r="J24" s="17">
        <v>613651.74</v>
      </c>
      <c r="K24" s="16">
        <f t="shared" si="1"/>
        <v>196109.99</v>
      </c>
    </row>
    <row r="25" spans="2:11" x14ac:dyDescent="0.2">
      <c r="B25" s="22"/>
      <c r="C25" s="15" t="s">
        <v>32</v>
      </c>
      <c r="D25" s="16">
        <v>84000</v>
      </c>
      <c r="E25" s="17">
        <v>98000</v>
      </c>
      <c r="F25" s="18">
        <f t="shared" si="0"/>
        <v>182000</v>
      </c>
      <c r="G25" s="16">
        <v>132926.14000000001</v>
      </c>
      <c r="H25" s="16">
        <v>132926.14000000001</v>
      </c>
      <c r="I25" s="16">
        <v>132926.14000000001</v>
      </c>
      <c r="J25" s="17">
        <v>132926.14000000001</v>
      </c>
      <c r="K25" s="16">
        <f t="shared" si="1"/>
        <v>49073.859999999986</v>
      </c>
    </row>
    <row r="26" spans="2:11" x14ac:dyDescent="0.2">
      <c r="B26" s="22"/>
      <c r="C26" s="15" t="s">
        <v>33</v>
      </c>
      <c r="D26" s="16">
        <v>589500</v>
      </c>
      <c r="E26" s="17">
        <v>39360.28</v>
      </c>
      <c r="F26" s="18">
        <f t="shared" si="0"/>
        <v>628860.28</v>
      </c>
      <c r="G26" s="16">
        <v>309222.21999999997</v>
      </c>
      <c r="H26" s="16">
        <v>309222.21999999997</v>
      </c>
      <c r="I26" s="16">
        <v>309222.21999999997</v>
      </c>
      <c r="J26" s="17">
        <v>273238.33</v>
      </c>
      <c r="K26" s="16">
        <f t="shared" si="1"/>
        <v>319638.06000000006</v>
      </c>
    </row>
    <row r="27" spans="2:11" x14ac:dyDescent="0.2">
      <c r="B27" s="22"/>
      <c r="C27" s="15" t="s">
        <v>34</v>
      </c>
      <c r="D27" s="16">
        <v>122000</v>
      </c>
      <c r="E27" s="17">
        <v>59288.14</v>
      </c>
      <c r="F27" s="18">
        <f t="shared" si="0"/>
        <v>181288.14</v>
      </c>
      <c r="G27" s="16">
        <v>62189.02</v>
      </c>
      <c r="H27" s="16">
        <v>62189.02</v>
      </c>
      <c r="I27" s="16">
        <v>62189.02</v>
      </c>
      <c r="J27" s="17">
        <v>60198.720000000001</v>
      </c>
      <c r="K27" s="16">
        <f t="shared" si="1"/>
        <v>119099.12000000002</v>
      </c>
    </row>
    <row r="28" spans="2:11" x14ac:dyDescent="0.2">
      <c r="B28" s="22"/>
      <c r="C28" s="15" t="s">
        <v>35</v>
      </c>
      <c r="D28" s="16">
        <v>532500</v>
      </c>
      <c r="E28" s="17">
        <v>3456481.89</v>
      </c>
      <c r="F28" s="18">
        <f t="shared" si="0"/>
        <v>3988981.89</v>
      </c>
      <c r="G28" s="16">
        <v>320406</v>
      </c>
      <c r="H28" s="16">
        <v>320406</v>
      </c>
      <c r="I28" s="16">
        <v>320406</v>
      </c>
      <c r="J28" s="17">
        <v>297658.31</v>
      </c>
      <c r="K28" s="16">
        <f t="shared" si="1"/>
        <v>3668575.89</v>
      </c>
    </row>
    <row r="29" spans="2:11" x14ac:dyDescent="0.2">
      <c r="B29" s="22"/>
      <c r="C29" s="15" t="s">
        <v>36</v>
      </c>
      <c r="D29" s="16">
        <v>142500</v>
      </c>
      <c r="E29" s="17">
        <v>142500</v>
      </c>
      <c r="F29" s="18">
        <f t="shared" si="0"/>
        <v>285000</v>
      </c>
      <c r="G29" s="16">
        <v>145778.6</v>
      </c>
      <c r="H29" s="16">
        <v>145778.6</v>
      </c>
      <c r="I29" s="16">
        <v>145778.6</v>
      </c>
      <c r="J29" s="17">
        <v>86638.6</v>
      </c>
      <c r="K29" s="16">
        <f t="shared" si="1"/>
        <v>139221.4</v>
      </c>
    </row>
    <row r="30" spans="2:11" x14ac:dyDescent="0.2">
      <c r="B30" s="22"/>
      <c r="C30" s="15" t="s">
        <v>37</v>
      </c>
      <c r="D30" s="16">
        <v>167000</v>
      </c>
      <c r="E30" s="17">
        <v>35050</v>
      </c>
      <c r="F30" s="18">
        <f t="shared" si="0"/>
        <v>202050</v>
      </c>
      <c r="G30" s="16">
        <v>69183.58</v>
      </c>
      <c r="H30" s="16">
        <v>69183.58</v>
      </c>
      <c r="I30" s="16">
        <v>69183.58</v>
      </c>
      <c r="J30" s="17">
        <v>66646.080000000002</v>
      </c>
      <c r="K30" s="16">
        <f t="shared" si="1"/>
        <v>132866.41999999998</v>
      </c>
    </row>
    <row r="31" spans="2:11" x14ac:dyDescent="0.2">
      <c r="B31" s="22"/>
      <c r="C31" s="15" t="s">
        <v>38</v>
      </c>
      <c r="D31" s="16">
        <v>192928</v>
      </c>
      <c r="E31" s="17">
        <v>181953.7</v>
      </c>
      <c r="F31" s="18">
        <f t="shared" si="0"/>
        <v>374881.7</v>
      </c>
      <c r="G31" s="16">
        <v>75497.19</v>
      </c>
      <c r="H31" s="16">
        <v>75497.19</v>
      </c>
      <c r="I31" s="16">
        <v>75497.19</v>
      </c>
      <c r="J31" s="17">
        <v>75497.19</v>
      </c>
      <c r="K31" s="16">
        <f t="shared" si="1"/>
        <v>299384.51</v>
      </c>
    </row>
    <row r="32" spans="2:11" x14ac:dyDescent="0.2">
      <c r="B32" s="22"/>
      <c r="C32" s="15" t="s">
        <v>39</v>
      </c>
      <c r="D32" s="16">
        <v>391791.49</v>
      </c>
      <c r="E32" s="17">
        <v>6474.66</v>
      </c>
      <c r="F32" s="18">
        <f t="shared" si="0"/>
        <v>398266.14999999997</v>
      </c>
      <c r="G32" s="16">
        <v>177251.4</v>
      </c>
      <c r="H32" s="16">
        <v>177251.4</v>
      </c>
      <c r="I32" s="16">
        <v>177251.4</v>
      </c>
      <c r="J32" s="17">
        <v>163455.4</v>
      </c>
      <c r="K32" s="16">
        <f t="shared" si="1"/>
        <v>221014.74999999997</v>
      </c>
    </row>
    <row r="33" spans="1:12" x14ac:dyDescent="0.2">
      <c r="B33" s="10" t="s">
        <v>40</v>
      </c>
      <c r="C33" s="11"/>
      <c r="D33" s="19">
        <f>SUM(D34:D34)</f>
        <v>10400</v>
      </c>
      <c r="E33" s="19">
        <f>SUM(E34:E34)</f>
        <v>0</v>
      </c>
      <c r="F33" s="19">
        <f t="shared" si="0"/>
        <v>10400</v>
      </c>
      <c r="G33" s="19">
        <v>0</v>
      </c>
      <c r="H33" s="19">
        <f>SUM(H34:H34)</f>
        <v>0</v>
      </c>
      <c r="I33" s="20">
        <f>SUM(I34:I34)</f>
        <v>0</v>
      </c>
      <c r="J33" s="19">
        <f>SUM(J34:J34)</f>
        <v>0</v>
      </c>
      <c r="K33" s="19">
        <f>+F33-H33</f>
        <v>10400</v>
      </c>
    </row>
    <row r="34" spans="1:12" x14ac:dyDescent="0.2">
      <c r="B34" s="22"/>
      <c r="C34" s="15" t="s">
        <v>41</v>
      </c>
      <c r="D34" s="16">
        <v>10400</v>
      </c>
      <c r="E34" s="16">
        <v>0</v>
      </c>
      <c r="F34" s="18">
        <f t="shared" si="0"/>
        <v>10400</v>
      </c>
      <c r="G34" s="16">
        <v>0</v>
      </c>
      <c r="H34" s="16">
        <v>0</v>
      </c>
      <c r="I34" s="23">
        <v>0</v>
      </c>
      <c r="J34" s="16">
        <v>0</v>
      </c>
      <c r="K34" s="16">
        <f t="shared" si="1"/>
        <v>10400</v>
      </c>
    </row>
    <row r="35" spans="1:12" x14ac:dyDescent="0.2">
      <c r="B35" s="10" t="s">
        <v>42</v>
      </c>
      <c r="C35" s="11"/>
      <c r="D35" s="19">
        <f>SUM(D36:D40)</f>
        <v>437470</v>
      </c>
      <c r="E35" s="19">
        <f>SUM(E36:E40)</f>
        <v>4249500</v>
      </c>
      <c r="F35" s="19">
        <f t="shared" si="0"/>
        <v>4686970</v>
      </c>
      <c r="G35" s="19">
        <v>0</v>
      </c>
      <c r="H35" s="19">
        <f>SUM(H36:H40)</f>
        <v>0</v>
      </c>
      <c r="I35" s="20">
        <f>SUM(I36:I40)</f>
        <v>0</v>
      </c>
      <c r="J35" s="19">
        <f>SUM(J36:J40)</f>
        <v>0</v>
      </c>
      <c r="K35" s="19">
        <f>+F35-H35</f>
        <v>4686970</v>
      </c>
    </row>
    <row r="36" spans="1:12" x14ac:dyDescent="0.2">
      <c r="B36" s="22"/>
      <c r="C36" s="15" t="s">
        <v>43</v>
      </c>
      <c r="D36" s="16">
        <v>302470</v>
      </c>
      <c r="E36" s="17">
        <v>592500</v>
      </c>
      <c r="F36" s="18">
        <f t="shared" si="0"/>
        <v>894970</v>
      </c>
      <c r="G36" s="16">
        <v>0</v>
      </c>
      <c r="H36" s="23">
        <v>0</v>
      </c>
      <c r="I36" s="16">
        <v>0</v>
      </c>
      <c r="J36" s="16">
        <v>0</v>
      </c>
      <c r="K36" s="16">
        <f t="shared" si="1"/>
        <v>894970</v>
      </c>
    </row>
    <row r="37" spans="1:12" x14ac:dyDescent="0.2">
      <c r="B37" s="22"/>
      <c r="C37" s="15" t="s">
        <v>44</v>
      </c>
      <c r="D37" s="16">
        <v>135000</v>
      </c>
      <c r="E37" s="17">
        <v>3025500</v>
      </c>
      <c r="F37" s="18">
        <f t="shared" si="0"/>
        <v>3160500</v>
      </c>
      <c r="G37" s="16">
        <v>0</v>
      </c>
      <c r="H37" s="23">
        <v>0</v>
      </c>
      <c r="I37" s="16">
        <v>0</v>
      </c>
      <c r="J37" s="16">
        <v>0</v>
      </c>
      <c r="K37" s="16">
        <f t="shared" si="1"/>
        <v>3160500</v>
      </c>
    </row>
    <row r="38" spans="1:12" x14ac:dyDescent="0.2">
      <c r="B38" s="22"/>
      <c r="C38" s="15" t="s">
        <v>45</v>
      </c>
      <c r="D38" s="24">
        <v>0</v>
      </c>
      <c r="E38" s="17">
        <v>606000</v>
      </c>
      <c r="F38" s="18">
        <f t="shared" si="0"/>
        <v>606000</v>
      </c>
      <c r="G38" s="24">
        <v>0</v>
      </c>
      <c r="H38" s="25">
        <v>0</v>
      </c>
      <c r="I38" s="24">
        <v>0</v>
      </c>
      <c r="J38" s="24">
        <v>0</v>
      </c>
      <c r="K38" s="16">
        <f t="shared" si="1"/>
        <v>606000</v>
      </c>
    </row>
    <row r="39" spans="1:12" x14ac:dyDescent="0.2">
      <c r="B39" s="22"/>
      <c r="C39" s="15" t="s">
        <v>46</v>
      </c>
      <c r="D39" s="24"/>
      <c r="E39" s="17">
        <v>25500</v>
      </c>
      <c r="F39" s="18">
        <f t="shared" si="0"/>
        <v>25500</v>
      </c>
      <c r="G39" s="24">
        <v>0</v>
      </c>
      <c r="H39" s="25"/>
      <c r="I39" s="24"/>
      <c r="J39" s="24"/>
      <c r="K39" s="16">
        <f t="shared" si="1"/>
        <v>25500</v>
      </c>
    </row>
    <row r="40" spans="1:12" x14ac:dyDescent="0.2">
      <c r="B40" s="22"/>
      <c r="C40" s="15" t="s">
        <v>47</v>
      </c>
      <c r="D40" s="24">
        <v>0</v>
      </c>
      <c r="E40" s="17">
        <v>0</v>
      </c>
      <c r="F40" s="18">
        <f t="shared" si="0"/>
        <v>0</v>
      </c>
      <c r="G40" s="24">
        <v>0</v>
      </c>
      <c r="H40" s="25">
        <v>0</v>
      </c>
      <c r="I40" s="24">
        <v>0</v>
      </c>
      <c r="J40" s="24">
        <v>0</v>
      </c>
      <c r="K40" s="16">
        <f t="shared" si="1"/>
        <v>0</v>
      </c>
    </row>
    <row r="41" spans="1:12" x14ac:dyDescent="0.2">
      <c r="B41" s="22"/>
      <c r="C41" s="26" t="s">
        <v>48</v>
      </c>
      <c r="D41" s="27">
        <v>0</v>
      </c>
      <c r="E41" s="28">
        <f>E42</f>
        <v>14588373.800000001</v>
      </c>
      <c r="F41" s="19">
        <f t="shared" si="0"/>
        <v>14588373.800000001</v>
      </c>
      <c r="G41" s="27">
        <v>0</v>
      </c>
      <c r="H41" s="29">
        <v>0</v>
      </c>
      <c r="I41" s="27">
        <v>0</v>
      </c>
      <c r="J41" s="27">
        <v>0</v>
      </c>
      <c r="K41" s="27">
        <f>+F41-H41</f>
        <v>14588373.800000001</v>
      </c>
    </row>
    <row r="42" spans="1:12" x14ac:dyDescent="0.2">
      <c r="B42" s="22"/>
      <c r="C42" s="15" t="s">
        <v>49</v>
      </c>
      <c r="D42" s="30">
        <v>0</v>
      </c>
      <c r="E42" s="17">
        <v>14588373.800000001</v>
      </c>
      <c r="F42" s="18">
        <f t="shared" si="0"/>
        <v>14588373.800000001</v>
      </c>
      <c r="G42" s="30">
        <v>0</v>
      </c>
      <c r="H42" s="30">
        <v>0</v>
      </c>
      <c r="I42" s="30">
        <v>0</v>
      </c>
      <c r="J42" s="30">
        <v>0</v>
      </c>
      <c r="K42" s="16">
        <f t="shared" si="1"/>
        <v>14588373.800000001</v>
      </c>
    </row>
    <row r="43" spans="1:12" s="35" customFormat="1" x14ac:dyDescent="0.2">
      <c r="A43" s="31"/>
      <c r="B43" s="32"/>
      <c r="C43" s="33" t="s">
        <v>50</v>
      </c>
      <c r="D43" s="34">
        <f t="shared" ref="D43" si="2">+D10+D15+D23+D33+D35</f>
        <v>10585817.989999998</v>
      </c>
      <c r="E43" s="34">
        <f t="shared" ref="E43:K43" si="3">+E10+E15+E23+E33+E35+E41</f>
        <v>35621777.510000005</v>
      </c>
      <c r="F43" s="34">
        <f t="shared" si="3"/>
        <v>46207595.5</v>
      </c>
      <c r="G43" s="34">
        <f t="shared" si="3"/>
        <v>7152003.2299999995</v>
      </c>
      <c r="H43" s="34">
        <f t="shared" si="3"/>
        <v>7124436.3499999996</v>
      </c>
      <c r="I43" s="34">
        <f t="shared" si="3"/>
        <v>7124436.3499999996</v>
      </c>
      <c r="J43" s="34">
        <f t="shared" si="3"/>
        <v>6914724.04</v>
      </c>
      <c r="K43" s="34">
        <f t="shared" si="3"/>
        <v>39083159.149999999</v>
      </c>
      <c r="L43" s="31"/>
    </row>
    <row r="45" spans="1:12" x14ac:dyDescent="0.2">
      <c r="B45" s="36" t="s">
        <v>51</v>
      </c>
      <c r="F45" s="37"/>
      <c r="G45" s="37"/>
      <c r="H45" s="37"/>
      <c r="I45" s="37"/>
      <c r="J45" s="37"/>
      <c r="K45" s="37"/>
    </row>
    <row r="47" spans="1:12" x14ac:dyDescent="0.2">
      <c r="B47" s="38"/>
      <c r="C47" s="38"/>
      <c r="D47" s="39"/>
      <c r="E47" s="39"/>
      <c r="F47" s="39"/>
      <c r="G47" s="39"/>
      <c r="H47" s="39"/>
      <c r="I47" s="39"/>
      <c r="J47" s="39"/>
      <c r="K47" s="39"/>
    </row>
    <row r="48" spans="1:12" x14ac:dyDescent="0.2">
      <c r="B48" s="38"/>
      <c r="C48" s="15"/>
      <c r="D48" s="38"/>
      <c r="E48" s="38"/>
      <c r="F48" s="38"/>
      <c r="G48" s="38"/>
      <c r="H48" s="38"/>
      <c r="I48" s="38"/>
      <c r="J48" s="38"/>
      <c r="K48" s="38"/>
    </row>
    <row r="49" spans="2:11" x14ac:dyDescent="0.2">
      <c r="B49" s="38"/>
      <c r="C49" s="40"/>
      <c r="D49" s="38"/>
      <c r="E49" s="38"/>
      <c r="F49" s="41"/>
      <c r="G49" s="41"/>
      <c r="H49" s="41"/>
      <c r="I49" s="41"/>
      <c r="J49" s="41"/>
      <c r="K49" s="41"/>
    </row>
    <row r="50" spans="2:11" x14ac:dyDescent="0.2">
      <c r="B50" s="38"/>
      <c r="C50" s="40"/>
      <c r="D50" s="38"/>
      <c r="E50" s="38"/>
      <c r="F50" s="41"/>
      <c r="G50" s="41"/>
      <c r="H50" s="41"/>
      <c r="I50" s="41"/>
      <c r="J50" s="41"/>
      <c r="K50" s="41"/>
    </row>
  </sheetData>
  <mergeCells count="13">
    <mergeCell ref="F50:K50"/>
    <mergeCell ref="B10:C10"/>
    <mergeCell ref="B15:C15"/>
    <mergeCell ref="B23:C23"/>
    <mergeCell ref="B33:C33"/>
    <mergeCell ref="B35:C35"/>
    <mergeCell ref="F49:K49"/>
    <mergeCell ref="B1:K1"/>
    <mergeCell ref="B2:K2"/>
    <mergeCell ref="B3:K3"/>
    <mergeCell ref="B7:C9"/>
    <mergeCell ref="D7:J7"/>
    <mergeCell ref="K7:K8"/>
  </mergeCells>
  <pageMargins left="0.52" right="0.7" top="0.44" bottom="0.75" header="0.3" footer="0.3"/>
  <pageSetup scale="72" fitToHeight="0" orientation="landscape" r:id="rId1"/>
  <headerFooter>
    <oddFooter>&amp;CPágina 25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2018-04-19T19:25:57Z</dcterms:created>
  <dcterms:modified xsi:type="dcterms:W3CDTF">2018-04-19T19:26:16Z</dcterms:modified>
</cp:coreProperties>
</file>