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ESUPUESTARIA\"/>
    </mc:Choice>
  </mc:AlternateContent>
  <bookViews>
    <workbookView xWindow="0" yWindow="0" windowWidth="20490" windowHeight="7050"/>
  </bookViews>
  <sheets>
    <sheet name="COG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K43" i="1" s="1"/>
  <c r="J42" i="1"/>
  <c r="I42" i="1"/>
  <c r="H42" i="1"/>
  <c r="G42" i="1"/>
  <c r="F42" i="1"/>
  <c r="K42" i="1" s="1"/>
  <c r="E42" i="1"/>
  <c r="F41" i="1"/>
  <c r="K41" i="1" s="1"/>
  <c r="K40" i="1"/>
  <c r="F40" i="1"/>
  <c r="F39" i="1"/>
  <c r="K39" i="1" s="1"/>
  <c r="K38" i="1"/>
  <c r="F38" i="1"/>
  <c r="F37" i="1"/>
  <c r="K37" i="1" s="1"/>
  <c r="K36" i="1"/>
  <c r="F36" i="1"/>
  <c r="J35" i="1"/>
  <c r="I35" i="1"/>
  <c r="H35" i="1"/>
  <c r="G35" i="1"/>
  <c r="E35" i="1"/>
  <c r="F35" i="1" s="1"/>
  <c r="K35" i="1" s="1"/>
  <c r="D35" i="1"/>
  <c r="F34" i="1"/>
  <c r="K34" i="1" s="1"/>
  <c r="J33" i="1"/>
  <c r="I33" i="1"/>
  <c r="H33" i="1"/>
  <c r="G33" i="1"/>
  <c r="E33" i="1"/>
  <c r="D33" i="1"/>
  <c r="F33" i="1" s="1"/>
  <c r="K33" i="1" s="1"/>
  <c r="K32" i="1"/>
  <c r="F32" i="1"/>
  <c r="F31" i="1"/>
  <c r="K31" i="1" s="1"/>
  <c r="K30" i="1"/>
  <c r="F30" i="1"/>
  <c r="F29" i="1"/>
  <c r="K29" i="1" s="1"/>
  <c r="K28" i="1"/>
  <c r="F28" i="1"/>
  <c r="F27" i="1"/>
  <c r="K27" i="1" s="1"/>
  <c r="K26" i="1"/>
  <c r="F26" i="1"/>
  <c r="F25" i="1"/>
  <c r="K25" i="1" s="1"/>
  <c r="K24" i="1"/>
  <c r="F24" i="1"/>
  <c r="J23" i="1"/>
  <c r="I23" i="1"/>
  <c r="H23" i="1"/>
  <c r="G23" i="1"/>
  <c r="E23" i="1"/>
  <c r="E44" i="1" s="1"/>
  <c r="D23" i="1"/>
  <c r="F22" i="1"/>
  <c r="K22" i="1" s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J15" i="1"/>
  <c r="I15" i="1"/>
  <c r="H15" i="1"/>
  <c r="G15" i="1"/>
  <c r="E15" i="1"/>
  <c r="D15" i="1"/>
  <c r="F15" i="1" s="1"/>
  <c r="K15" i="1" s="1"/>
  <c r="K14" i="1"/>
  <c r="F14" i="1"/>
  <c r="F13" i="1"/>
  <c r="K13" i="1" s="1"/>
  <c r="K12" i="1"/>
  <c r="F12" i="1"/>
  <c r="F11" i="1"/>
  <c r="K11" i="1" s="1"/>
  <c r="J10" i="1"/>
  <c r="J44" i="1" s="1"/>
  <c r="I10" i="1"/>
  <c r="I44" i="1" s="1"/>
  <c r="H10" i="1"/>
  <c r="H44" i="1" s="1"/>
  <c r="G10" i="1"/>
  <c r="G44" i="1" s="1"/>
  <c r="E10" i="1"/>
  <c r="D10" i="1"/>
  <c r="F10" i="1" s="1"/>
  <c r="K10" i="1" l="1"/>
  <c r="D44" i="1"/>
  <c r="F23" i="1"/>
  <c r="K23" i="1" s="1"/>
  <c r="K44" i="1" l="1"/>
  <c r="F44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<sst xmlns="http://schemas.openxmlformats.org/spreadsheetml/2006/main" count="53" uniqueCount="53">
  <si>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</si>
  <si>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POR OBJETO DEL GASTO (CAPÍTULO Y CONCEPTO)</t>
  </si>
  <si>
    <t>Del 1 de Enero al 31 de Diciembre de 2015</t>
  </si>
  <si>
    <t>Ente Público:</t>
  </si>
  <si>
    <t>INSTITUTO TECNOLOGICO SUPERIOR DE PURISIMA DEL RINCON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</si>
  <si>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</si>
  <si>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</si>
  <si>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</si>
  <si>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</si>
  <si>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</si>
  <si>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</si>
  <si>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</si>
  <si>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</si>
  <si>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</si>
  <si>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</si>
  <si>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</si>
  <si>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</si>
  <si>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</si>
  <si>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</si>
  <si>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</si>
  <si>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</si>
  <si>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</si>
  <si>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</si>
  <si>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</si>
  <si>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</si>
  <si>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</si>
  <si>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</si>
  <si>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</si>
  <si>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</si>
  <si>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</si>
  <si>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</si>
  <si>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</si>
  <si>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</si>
  <si>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</si>
  <si>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</si>
  <si>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</si>
  <si>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</si>
  <si>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</si>
  <si>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</si>
  <si>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</si>
  <si>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</si>
  <si>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</si>
  <si>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</si>
  <si>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</si>
  <si>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</si>
  <si>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</si>
  <si>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</si>
  <si>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</si>
  <si>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</si>
  <si>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</si>
  <si>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propios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</si>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</sst>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0" xfId="0" applyFont="1"/>
    <xf numFmtId="4" fontId="7" fillId="0" borderId="6" xfId="0" applyNumberFormat="1" applyFont="1" applyBorder="1"/>
    <xf numFmtId="4" fontId="7" fillId="0" borderId="0" xfId="0" applyNumberFormat="1" applyFont="1"/>
    <xf numFmtId="4" fontId="3" fillId="0" borderId="6" xfId="0" applyNumberFormat="1" applyFont="1" applyBorder="1"/>
    <xf numFmtId="4" fontId="7" fillId="0" borderId="7" xfId="0" applyNumberFormat="1" applyFont="1" applyBorder="1"/>
    <xf numFmtId="43" fontId="5" fillId="3" borderId="6" xfId="1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7" xfId="0" applyNumberFormat="1" applyFont="1" applyBorder="1"/>
    <xf numFmtId="0" fontId="7" fillId="0" borderId="6" xfId="0" applyFont="1" applyBorder="1"/>
    <xf numFmtId="0" fontId="7" fillId="0" borderId="7" xfId="0" applyFont="1" applyBorder="1"/>
    <xf numFmtId="43" fontId="3" fillId="3" borderId="6" xfId="1" applyFont="1" applyFill="1" applyBorder="1" applyAlignment="1">
      <alignment horizontal="right" vertical="center" wrapText="1"/>
    </xf>
    <xf numFmtId="0" fontId="8" fillId="0" borderId="0" xfId="0" applyFont="1"/>
    <xf numFmtId="0" fontId="7" fillId="0" borderId="0" xfId="0" applyFont="1"/>
    <xf numFmtId="0" fontId="3" fillId="0" borderId="7" xfId="0" applyFont="1" applyBorder="1"/>
    <xf numFmtId="0" fontId="4" fillId="0" borderId="0" xfId="0" applyFont="1"/>
    <xf numFmtId="0" fontId="5" fillId="0" borderId="6" xfId="0" applyFont="1" applyBorder="1"/>
    <xf numFmtId="4" fontId="5" fillId="0" borderId="6" xfId="0" applyNumberFormat="1" applyFont="1" applyBorder="1"/>
    <xf numFmtId="4" fontId="5" fillId="0" borderId="7" xfId="0" applyNumberFormat="1" applyFont="1" applyBorder="1"/>
    <xf numFmtId="0" fontId="3" fillId="0" borderId="8" xfId="0" applyFont="1" applyBorder="1"/>
    <xf numFmtId="4" fontId="7" fillId="0" borderId="8" xfId="0" applyNumberFormat="1" applyFont="1" applyBorder="1"/>
    <xf numFmtId="4" fontId="7" fillId="0" borderId="9" xfId="0" applyNumberFormat="1" applyFont="1" applyBorder="1"/>
    <xf numFmtId="0" fontId="5" fillId="3" borderId="0" xfId="0" applyFont="1" applyFill="1"/>
    <xf numFmtId="0" fontId="5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5" fillId="0" borderId="0" xfId="0" applyFont="1"/>
    <xf numFmtId="0" fontId="9" fillId="3" borderId="0" xfId="0" applyFont="1" applyFill="1"/>
    <xf numFmtId="0" fontId="10" fillId="0" borderId="0" xfId="0" applyFont="1" applyAlignment="1">
      <alignment horizontal="center"/>
    </xf>
    <xf numFmtId="0" fontId="3" fillId="0" borderId="0" xfId="0" applyFont="1" applyBorder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47626</xdr:rowOff>
    </xdr:from>
    <xdr:to>
      <xdr:col>2</xdr:col>
      <xdr:colOff>3762375</xdr:colOff>
      <xdr:row>54</xdr:row>
      <xdr:rowOff>85726</xdr:rowOff>
    </xdr:to>
    <xdr:sp macro="" textlink="">
      <xdr:nvSpPr>
        <xdr:cNvPr id="2" name="1 CuadroTexto"/>
        <xdr:cNvSpPr txBox="1"/>
      </xdr:nvSpPr>
      <xdr:spPr>
        <a:xfrm>
          <a:off x="0" y="7343776"/>
          <a:ext cx="4257675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304800</xdr:colOff>
      <xdr:row>46</xdr:row>
      <xdr:rowOff>785</xdr:rowOff>
    </xdr:from>
    <xdr:to>
      <xdr:col>10</xdr:col>
      <xdr:colOff>685800</xdr:colOff>
      <xdr:row>53</xdr:row>
      <xdr:rowOff>81296</xdr:rowOff>
    </xdr:to>
    <xdr:sp macro="" textlink="">
      <xdr:nvSpPr>
        <xdr:cNvPr id="3" name="2 CuadroTexto"/>
        <xdr:cNvSpPr txBox="1"/>
      </xdr:nvSpPr>
      <xdr:spPr>
        <a:xfrm>
          <a:off x="6819900" y="7449335"/>
          <a:ext cx="5257800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1"/>
  <sheetViews>
    <sheetView showGridLines="0" tabSelected="1" view="pageLayout" zoomScaleNormal="100" workbookViewId="0">
      <selection activeCell="D55" sqref="D55"/>
    </sheetView>
  </sheetViews>
  <sheetFormatPr baseColWidth="10" defaultRowHeight="12" x14ac:dyDescent="0.2"/>
  <cols>
    <col min="1" max="1" width="2.42578125" style="2" customWidth="1"/>
    <col min="2" max="2" width="4.5703125" style="23" customWidth="1"/>
    <col min="3" max="3" width="57.28515625" style="23" customWidth="1"/>
    <col min="4" max="4" width="13.140625" style="23" bestFit="1" customWidth="1"/>
    <col min="5" max="5" width="13.5703125" style="23" customWidth="1"/>
    <col min="6" max="6" width="13.140625" style="23" bestFit="1" customWidth="1"/>
    <col min="7" max="7" width="13.140625" style="23" customWidth="1"/>
    <col min="8" max="8" width="14" style="23" customWidth="1"/>
    <col min="9" max="9" width="14.5703125" style="23" customWidth="1"/>
    <col min="10" max="10" width="13.140625" style="23" bestFit="1" customWidth="1"/>
    <col min="11" max="11" width="13.28515625" style="23" bestFit="1" customWidth="1"/>
    <col min="12" max="12" width="3.7109375" style="2" customWidth="1"/>
    <col min="13" max="16384" width="11.42578125" style="23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5"/>
      <c r="F5" s="4"/>
      <c r="G5" s="4"/>
      <c r="H5" s="6"/>
      <c r="I5" s="6"/>
      <c r="J5" s="6"/>
    </row>
    <row r="6" spans="2:11" s="2" customFormat="1" ht="6.75" customHeight="1" x14ac:dyDescent="0.2"/>
    <row r="7" spans="2:11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1" ht="24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1" x14ac:dyDescent="0.2">
      <c r="B10" s="10" t="s">
        <v>17</v>
      </c>
      <c r="C10" s="11"/>
      <c r="D10" s="12">
        <f>SUM(D11:D14)</f>
        <v>6865531.6999999993</v>
      </c>
      <c r="E10" s="12">
        <f>SUM(E11:E14)</f>
        <v>7207818.79</v>
      </c>
      <c r="F10" s="12">
        <f>+D10+E10</f>
        <v>14073350.489999998</v>
      </c>
      <c r="G10" s="12">
        <f>SUM(G11:G14)</f>
        <v>8740836.4500000011</v>
      </c>
      <c r="H10" s="12">
        <f>SUM(H11:H14)</f>
        <v>8713269.5700000003</v>
      </c>
      <c r="I10" s="13">
        <f>SUM(I11:I14)</f>
        <v>8713269.5700000003</v>
      </c>
      <c r="J10" s="13">
        <f>SUM(J11:J14)</f>
        <v>8713269.5700000003</v>
      </c>
      <c r="K10" s="12">
        <f>+F10-H10</f>
        <v>5360080.9199999981</v>
      </c>
    </row>
    <row r="11" spans="2:11" ht="12.75" x14ac:dyDescent="0.2">
      <c r="B11" s="14"/>
      <c r="C11" s="15" t="s">
        <v>18</v>
      </c>
      <c r="D11" s="16">
        <v>4943251.0199999996</v>
      </c>
      <c r="E11" s="17">
        <v>4266178.4000000004</v>
      </c>
      <c r="F11" s="18">
        <f>D11+E11</f>
        <v>9209429.4199999999</v>
      </c>
      <c r="G11" s="16">
        <v>6047688.9800000004</v>
      </c>
      <c r="H11" s="16">
        <v>6020122.0999999996</v>
      </c>
      <c r="I11" s="19">
        <v>6020122.0999999996</v>
      </c>
      <c r="J11" s="19">
        <v>6020122.0999999996</v>
      </c>
      <c r="K11" s="18">
        <f>F11-H11</f>
        <v>3189307.3200000003</v>
      </c>
    </row>
    <row r="12" spans="2:11" ht="12.75" x14ac:dyDescent="0.2">
      <c r="B12" s="14"/>
      <c r="C12" s="15" t="s">
        <v>19</v>
      </c>
      <c r="D12" s="16">
        <v>617763.14</v>
      </c>
      <c r="E12" s="17">
        <v>1355828.35</v>
      </c>
      <c r="F12" s="18">
        <f t="shared" ref="F12:F43" si="0">D12+E12</f>
        <v>1973591.4900000002</v>
      </c>
      <c r="G12" s="16">
        <v>1138602.08</v>
      </c>
      <c r="H12" s="16">
        <v>1138602.08</v>
      </c>
      <c r="I12" s="19">
        <v>1138602.08</v>
      </c>
      <c r="J12" s="19">
        <v>1138602.08</v>
      </c>
      <c r="K12" s="18">
        <f t="shared" ref="K12:K32" si="1">F12-H12</f>
        <v>834989.41000000015</v>
      </c>
    </row>
    <row r="13" spans="2:11" ht="12.75" x14ac:dyDescent="0.2">
      <c r="B13" s="14"/>
      <c r="C13" s="15" t="s">
        <v>20</v>
      </c>
      <c r="D13" s="16">
        <v>1123785.79</v>
      </c>
      <c r="E13" s="17">
        <v>725151.24</v>
      </c>
      <c r="F13" s="18">
        <f t="shared" si="0"/>
        <v>1848937.03</v>
      </c>
      <c r="G13" s="16">
        <v>1037724.98</v>
      </c>
      <c r="H13" s="16">
        <v>1037724.98</v>
      </c>
      <c r="I13" s="19">
        <v>1037724.98</v>
      </c>
      <c r="J13" s="19">
        <v>1037724.98</v>
      </c>
      <c r="K13" s="18">
        <f t="shared" si="1"/>
        <v>811212.05</v>
      </c>
    </row>
    <row r="14" spans="2:11" ht="12.75" x14ac:dyDescent="0.2">
      <c r="B14" s="14"/>
      <c r="C14" s="15" t="s">
        <v>21</v>
      </c>
      <c r="D14" s="16">
        <v>180731.75</v>
      </c>
      <c r="E14" s="17">
        <v>860660.8</v>
      </c>
      <c r="F14" s="18">
        <f t="shared" si="0"/>
        <v>1041392.55</v>
      </c>
      <c r="G14" s="16">
        <v>516820.41</v>
      </c>
      <c r="H14" s="16">
        <v>516820.41</v>
      </c>
      <c r="I14" s="19">
        <v>516820.41</v>
      </c>
      <c r="J14" s="19">
        <v>516820.41</v>
      </c>
      <c r="K14" s="18">
        <f t="shared" si="1"/>
        <v>524572.14000000013</v>
      </c>
    </row>
    <row r="15" spans="2:11" x14ac:dyDescent="0.2">
      <c r="B15" s="10" t="s">
        <v>22</v>
      </c>
      <c r="C15" s="11"/>
      <c r="D15" s="20">
        <f>SUM(D16:D22)</f>
        <v>457817.28</v>
      </c>
      <c r="E15" s="20">
        <f>SUM(E16:E22)</f>
        <v>613160.89999999991</v>
      </c>
      <c r="F15" s="20">
        <f>+D15+E15</f>
        <v>1070978.18</v>
      </c>
      <c r="G15" s="20">
        <f>SUM(G16:G22)</f>
        <v>837958.04999999993</v>
      </c>
      <c r="H15" s="20">
        <f>SUM(H16:H22)</f>
        <v>837958.04999999993</v>
      </c>
      <c r="I15" s="21">
        <f>SUM(I16:I22)</f>
        <v>837958.04999999993</v>
      </c>
      <c r="J15" s="21">
        <f>SUM(J16:J22)</f>
        <v>768532.05</v>
      </c>
      <c r="K15" s="20">
        <f>+F15-H15</f>
        <v>233020.13</v>
      </c>
    </row>
    <row r="16" spans="2:11" ht="12.75" x14ac:dyDescent="0.2">
      <c r="B16" s="14"/>
      <c r="C16" s="15" t="s">
        <v>23</v>
      </c>
      <c r="D16" s="16">
        <v>217456</v>
      </c>
      <c r="E16" s="17">
        <v>5168.16</v>
      </c>
      <c r="F16" s="18">
        <f t="shared" si="0"/>
        <v>222624.16</v>
      </c>
      <c r="G16" s="16">
        <v>211156.5</v>
      </c>
      <c r="H16" s="16">
        <v>211156.5</v>
      </c>
      <c r="I16" s="19">
        <v>211156.5</v>
      </c>
      <c r="J16" s="19">
        <v>211156.5</v>
      </c>
      <c r="K16" s="18">
        <f t="shared" si="1"/>
        <v>11467.660000000003</v>
      </c>
    </row>
    <row r="17" spans="2:11" ht="12.75" x14ac:dyDescent="0.2">
      <c r="B17" s="14"/>
      <c r="C17" s="15" t="s">
        <v>24</v>
      </c>
      <c r="D17" s="16">
        <v>11700</v>
      </c>
      <c r="E17" s="17">
        <v>5700</v>
      </c>
      <c r="F17" s="18">
        <f t="shared" si="0"/>
        <v>17400</v>
      </c>
      <c r="G17" s="16">
        <v>11373.3</v>
      </c>
      <c r="H17" s="16">
        <v>11373.3</v>
      </c>
      <c r="I17" s="19">
        <v>11373.3</v>
      </c>
      <c r="J17" s="19">
        <v>11373.3</v>
      </c>
      <c r="K17" s="18">
        <f t="shared" si="1"/>
        <v>6026.7000000000007</v>
      </c>
    </row>
    <row r="18" spans="2:11" ht="12.75" x14ac:dyDescent="0.2">
      <c r="B18" s="14"/>
      <c r="C18" s="15" t="s">
        <v>25</v>
      </c>
      <c r="D18" s="16">
        <v>52230</v>
      </c>
      <c r="E18" s="17">
        <v>320637.84999999998</v>
      </c>
      <c r="F18" s="18">
        <f t="shared" si="0"/>
        <v>372867.85</v>
      </c>
      <c r="G18" s="16">
        <v>361645.88</v>
      </c>
      <c r="H18" s="16">
        <v>361645.88</v>
      </c>
      <c r="I18" s="19">
        <v>361645.88</v>
      </c>
      <c r="J18" s="19">
        <v>295421.48</v>
      </c>
      <c r="K18" s="18">
        <f t="shared" si="1"/>
        <v>11221.969999999972</v>
      </c>
    </row>
    <row r="19" spans="2:11" ht="12.75" x14ac:dyDescent="0.2">
      <c r="B19" s="14"/>
      <c r="C19" s="15" t="s">
        <v>26</v>
      </c>
      <c r="D19" s="16">
        <v>33731.279999999999</v>
      </c>
      <c r="E19" s="17">
        <v>257315</v>
      </c>
      <c r="F19" s="18">
        <f t="shared" si="0"/>
        <v>291046.28000000003</v>
      </c>
      <c r="G19" s="16">
        <v>105101.2</v>
      </c>
      <c r="H19" s="16">
        <v>105101.2</v>
      </c>
      <c r="I19" s="19">
        <v>105101.2</v>
      </c>
      <c r="J19" s="19">
        <v>105101.2</v>
      </c>
      <c r="K19" s="18">
        <f t="shared" si="1"/>
        <v>185945.08000000002</v>
      </c>
    </row>
    <row r="20" spans="2:11" ht="12.75" x14ac:dyDescent="0.2">
      <c r="B20" s="22"/>
      <c r="C20" s="15" t="s">
        <v>27</v>
      </c>
      <c r="D20" s="16">
        <v>98000</v>
      </c>
      <c r="E20" s="17">
        <v>8659.09</v>
      </c>
      <c r="F20" s="18">
        <f t="shared" si="0"/>
        <v>106659.09</v>
      </c>
      <c r="G20" s="16">
        <v>105715</v>
      </c>
      <c r="H20" s="16">
        <v>105715</v>
      </c>
      <c r="I20" s="19">
        <v>105715</v>
      </c>
      <c r="J20" s="19">
        <v>105715</v>
      </c>
      <c r="K20" s="18">
        <f t="shared" si="1"/>
        <v>944.08999999999651</v>
      </c>
    </row>
    <row r="21" spans="2:11" ht="12.75" x14ac:dyDescent="0.2">
      <c r="B21" s="22"/>
      <c r="C21" s="15" t="s">
        <v>28</v>
      </c>
      <c r="D21" s="16">
        <v>29000</v>
      </c>
      <c r="E21" s="17">
        <v>14027.6</v>
      </c>
      <c r="F21" s="18">
        <f t="shared" si="0"/>
        <v>43027.6</v>
      </c>
      <c r="G21" s="16">
        <v>28200.53</v>
      </c>
      <c r="H21" s="16">
        <v>28200.53</v>
      </c>
      <c r="I21" s="19">
        <v>28200.53</v>
      </c>
      <c r="J21" s="19">
        <v>24998.93</v>
      </c>
      <c r="K21" s="18">
        <f t="shared" si="1"/>
        <v>14827.07</v>
      </c>
    </row>
    <row r="22" spans="2:11" ht="12.75" x14ac:dyDescent="0.2">
      <c r="B22" s="22"/>
      <c r="C22" s="15" t="s">
        <v>29</v>
      </c>
      <c r="D22" s="16">
        <v>15700</v>
      </c>
      <c r="E22" s="17">
        <v>1653.2</v>
      </c>
      <c r="F22" s="18">
        <f t="shared" si="0"/>
        <v>17353.2</v>
      </c>
      <c r="G22" s="16">
        <v>14765.64</v>
      </c>
      <c r="H22" s="16">
        <v>14765.64</v>
      </c>
      <c r="I22" s="19">
        <v>14765.64</v>
      </c>
      <c r="J22" s="19">
        <v>14765.64</v>
      </c>
      <c r="K22" s="18">
        <f t="shared" si="1"/>
        <v>2587.5600000000013</v>
      </c>
    </row>
    <row r="23" spans="2:11" x14ac:dyDescent="0.2">
      <c r="B23" s="10" t="s">
        <v>30</v>
      </c>
      <c r="C23" s="11"/>
      <c r="D23" s="20">
        <f>SUM(D24:D32)</f>
        <v>2814599.01</v>
      </c>
      <c r="E23" s="20">
        <f>SUM(E24:E32)</f>
        <v>4121234.75</v>
      </c>
      <c r="F23" s="20">
        <f>+D23+E23</f>
        <v>6935833.7599999998</v>
      </c>
      <c r="G23" s="20">
        <f>SUM(G24:G32)</f>
        <v>3849047.3899999997</v>
      </c>
      <c r="H23" s="20">
        <f>SUM(H24:H32)</f>
        <v>3849047.3899999997</v>
      </c>
      <c r="I23" s="21">
        <f>SUM(I24:I32)</f>
        <v>3849047.3899999997</v>
      </c>
      <c r="J23" s="21">
        <f>SUM(J24:J32)</f>
        <v>3819344.9699999997</v>
      </c>
      <c r="K23" s="20">
        <f>+F23-H23</f>
        <v>3086786.37</v>
      </c>
    </row>
    <row r="24" spans="2:11" ht="12.75" x14ac:dyDescent="0.2">
      <c r="B24" s="22"/>
      <c r="C24" s="15" t="s">
        <v>31</v>
      </c>
      <c r="D24" s="16">
        <v>592379.52</v>
      </c>
      <c r="E24" s="17">
        <v>226575.79</v>
      </c>
      <c r="F24" s="18">
        <f t="shared" si="0"/>
        <v>818955.31</v>
      </c>
      <c r="G24" s="16">
        <v>799750.69</v>
      </c>
      <c r="H24" s="16">
        <v>799750.69</v>
      </c>
      <c r="I24" s="19">
        <v>799750.69</v>
      </c>
      <c r="J24" s="19">
        <v>770048.27</v>
      </c>
      <c r="K24" s="18">
        <f t="shared" si="1"/>
        <v>19204.620000000112</v>
      </c>
    </row>
    <row r="25" spans="2:11" ht="12.75" x14ac:dyDescent="0.2">
      <c r="B25" s="22"/>
      <c r="C25" s="15" t="s">
        <v>32</v>
      </c>
      <c r="D25" s="16">
        <v>84000</v>
      </c>
      <c r="E25" s="17">
        <v>83681.3</v>
      </c>
      <c r="F25" s="18">
        <f t="shared" si="0"/>
        <v>167681.29999999999</v>
      </c>
      <c r="G25" s="16">
        <v>135026.14000000001</v>
      </c>
      <c r="H25" s="16">
        <v>135026.14000000001</v>
      </c>
      <c r="I25" s="19">
        <v>135026.14000000001</v>
      </c>
      <c r="J25" s="19">
        <v>135026.14000000001</v>
      </c>
      <c r="K25" s="18">
        <f t="shared" si="1"/>
        <v>32655.159999999974</v>
      </c>
    </row>
    <row r="26" spans="2:11" ht="12.75" x14ac:dyDescent="0.2">
      <c r="B26" s="22"/>
      <c r="C26" s="15" t="s">
        <v>33</v>
      </c>
      <c r="D26" s="16">
        <v>589500</v>
      </c>
      <c r="E26" s="17">
        <v>34328.06</v>
      </c>
      <c r="F26" s="18">
        <f t="shared" si="0"/>
        <v>623828.06000000006</v>
      </c>
      <c r="G26" s="16">
        <v>555938.07999999996</v>
      </c>
      <c r="H26" s="16">
        <v>555938.07999999996</v>
      </c>
      <c r="I26" s="19">
        <v>555938.07999999996</v>
      </c>
      <c r="J26" s="19">
        <v>555938.07999999996</v>
      </c>
      <c r="K26" s="18">
        <f t="shared" si="1"/>
        <v>67889.980000000098</v>
      </c>
    </row>
    <row r="27" spans="2:11" ht="12.75" x14ac:dyDescent="0.2">
      <c r="B27" s="22"/>
      <c r="C27" s="15" t="s">
        <v>34</v>
      </c>
      <c r="D27" s="16">
        <v>122000</v>
      </c>
      <c r="E27" s="17">
        <v>8584.6</v>
      </c>
      <c r="F27" s="18">
        <f t="shared" si="0"/>
        <v>130584.6</v>
      </c>
      <c r="G27" s="16">
        <v>123006.59</v>
      </c>
      <c r="H27" s="16">
        <v>123006.59</v>
      </c>
      <c r="I27" s="19">
        <v>123006.59</v>
      </c>
      <c r="J27" s="19">
        <v>123006.59</v>
      </c>
      <c r="K27" s="18">
        <f t="shared" si="1"/>
        <v>7578.0100000000093</v>
      </c>
    </row>
    <row r="28" spans="2:11" ht="12.75" x14ac:dyDescent="0.2">
      <c r="B28" s="22"/>
      <c r="C28" s="15" t="s">
        <v>35</v>
      </c>
      <c r="D28" s="16">
        <v>532500</v>
      </c>
      <c r="E28" s="17">
        <v>3564418.96</v>
      </c>
      <c r="F28" s="18">
        <f t="shared" si="0"/>
        <v>4096918.96</v>
      </c>
      <c r="G28" s="16">
        <v>1429854.3</v>
      </c>
      <c r="H28" s="16">
        <v>1429854.3</v>
      </c>
      <c r="I28" s="19">
        <v>1429854.3</v>
      </c>
      <c r="J28" s="19">
        <v>1429854.3</v>
      </c>
      <c r="K28" s="18">
        <f t="shared" si="1"/>
        <v>2667064.66</v>
      </c>
    </row>
    <row r="29" spans="2:11" ht="12.75" x14ac:dyDescent="0.2">
      <c r="B29" s="22"/>
      <c r="C29" s="15" t="s">
        <v>36</v>
      </c>
      <c r="D29" s="16">
        <v>142500</v>
      </c>
      <c r="E29" s="17">
        <v>142313.85999999999</v>
      </c>
      <c r="F29" s="18">
        <f t="shared" si="0"/>
        <v>284813.86</v>
      </c>
      <c r="G29" s="16">
        <v>226809.14</v>
      </c>
      <c r="H29" s="16">
        <v>226809.14</v>
      </c>
      <c r="I29" s="19">
        <v>226809.14</v>
      </c>
      <c r="J29" s="19">
        <v>226809.14</v>
      </c>
      <c r="K29" s="18">
        <f t="shared" si="1"/>
        <v>58004.719999999972</v>
      </c>
    </row>
    <row r="30" spans="2:11" ht="12.75" x14ac:dyDescent="0.2">
      <c r="B30" s="22"/>
      <c r="C30" s="15" t="s">
        <v>37</v>
      </c>
      <c r="D30" s="16">
        <v>167000</v>
      </c>
      <c r="E30" s="17">
        <v>-12149.31</v>
      </c>
      <c r="F30" s="18">
        <f t="shared" si="0"/>
        <v>154850.69</v>
      </c>
      <c r="G30" s="16">
        <v>119630.32</v>
      </c>
      <c r="H30" s="16">
        <v>119630.32</v>
      </c>
      <c r="I30" s="19">
        <v>119630.32</v>
      </c>
      <c r="J30" s="19">
        <v>119630.32</v>
      </c>
      <c r="K30" s="18">
        <f t="shared" si="1"/>
        <v>35220.369999999995</v>
      </c>
    </row>
    <row r="31" spans="2:11" ht="12.75" x14ac:dyDescent="0.2">
      <c r="B31" s="22"/>
      <c r="C31" s="15" t="s">
        <v>38</v>
      </c>
      <c r="D31" s="16">
        <v>192928</v>
      </c>
      <c r="E31" s="17">
        <v>150592.12</v>
      </c>
      <c r="F31" s="18">
        <f t="shared" si="0"/>
        <v>343520.12</v>
      </c>
      <c r="G31" s="16">
        <v>207859.75</v>
      </c>
      <c r="H31" s="16">
        <v>207859.75</v>
      </c>
      <c r="I31" s="19">
        <v>207859.75</v>
      </c>
      <c r="J31" s="19">
        <v>207859.75</v>
      </c>
      <c r="K31" s="18">
        <f t="shared" si="1"/>
        <v>135660.37</v>
      </c>
    </row>
    <row r="32" spans="2:11" ht="12.75" x14ac:dyDescent="0.2">
      <c r="B32" s="22"/>
      <c r="C32" s="15" t="s">
        <v>39</v>
      </c>
      <c r="D32" s="16">
        <v>391791.49</v>
      </c>
      <c r="E32" s="17">
        <v>-77110.63</v>
      </c>
      <c r="F32" s="18">
        <f t="shared" si="0"/>
        <v>314680.86</v>
      </c>
      <c r="G32" s="16">
        <v>251172.38</v>
      </c>
      <c r="H32" s="16">
        <v>251172.38</v>
      </c>
      <c r="I32" s="19">
        <v>251172.38</v>
      </c>
      <c r="J32" s="19">
        <v>251172.38</v>
      </c>
      <c r="K32" s="18">
        <f t="shared" si="1"/>
        <v>63508.479999999981</v>
      </c>
    </row>
    <row r="33" spans="1:12" x14ac:dyDescent="0.2">
      <c r="B33" s="10" t="s">
        <v>40</v>
      </c>
      <c r="C33" s="11"/>
      <c r="D33" s="20">
        <f>SUM(D34:D34)</f>
        <v>10400</v>
      </c>
      <c r="E33" s="20">
        <f>SUM(E34:E34)</f>
        <v>-3900</v>
      </c>
      <c r="F33" s="20">
        <f>+D33+E33</f>
        <v>6500</v>
      </c>
      <c r="G33" s="20">
        <f>G34</f>
        <v>6500</v>
      </c>
      <c r="H33" s="20">
        <f>SUM(H34:H34)</f>
        <v>6500</v>
      </c>
      <c r="I33" s="21">
        <f>SUM(I34:I34)</f>
        <v>6500</v>
      </c>
      <c r="J33" s="21">
        <f>SUM(J34:J34)</f>
        <v>6500</v>
      </c>
      <c r="K33" s="20">
        <f>+F33-H33</f>
        <v>0</v>
      </c>
    </row>
    <row r="34" spans="1:12" ht="12.75" x14ac:dyDescent="0.2">
      <c r="B34" s="22"/>
      <c r="C34" s="15" t="s">
        <v>41</v>
      </c>
      <c r="D34" s="16">
        <v>10400</v>
      </c>
      <c r="E34" s="17">
        <v>-3900</v>
      </c>
      <c r="F34" s="18">
        <f t="shared" si="0"/>
        <v>6500</v>
      </c>
      <c r="G34" s="18">
        <v>6500</v>
      </c>
      <c r="H34" s="18">
        <v>6500</v>
      </c>
      <c r="I34" s="24">
        <v>6500</v>
      </c>
      <c r="J34" s="19">
        <v>6500</v>
      </c>
      <c r="K34" s="20">
        <f>+F34-H34</f>
        <v>0</v>
      </c>
    </row>
    <row r="35" spans="1:12" x14ac:dyDescent="0.2">
      <c r="B35" s="10" t="s">
        <v>42</v>
      </c>
      <c r="C35" s="11"/>
      <c r="D35" s="20">
        <f>SUM(D36:D41)</f>
        <v>437470</v>
      </c>
      <c r="E35" s="20">
        <f>SUM(E36:E41)</f>
        <v>3774030</v>
      </c>
      <c r="F35" s="20">
        <f>+D35+E35</f>
        <v>4211500</v>
      </c>
      <c r="G35" s="20">
        <f>SUM(G36:G41)</f>
        <v>378298.88</v>
      </c>
      <c r="H35" s="20">
        <f>SUM(H36:H41)</f>
        <v>378298.88</v>
      </c>
      <c r="I35" s="21">
        <f>SUM(I36:I41)</f>
        <v>378298.88</v>
      </c>
      <c r="J35" s="21">
        <f>SUM(J36:J41)</f>
        <v>0</v>
      </c>
      <c r="K35" s="20">
        <f>+F35-H35</f>
        <v>3833201.12</v>
      </c>
    </row>
    <row r="36" spans="1:12" ht="12.75" x14ac:dyDescent="0.2">
      <c r="B36" s="22"/>
      <c r="C36" s="15" t="s">
        <v>43</v>
      </c>
      <c r="D36" s="16">
        <v>302470</v>
      </c>
      <c r="E36" s="17">
        <v>252030</v>
      </c>
      <c r="F36" s="18">
        <f t="shared" si="0"/>
        <v>554500</v>
      </c>
      <c r="G36" s="25">
        <v>0</v>
      </c>
      <c r="H36" s="25">
        <v>0</v>
      </c>
      <c r="I36" s="26">
        <v>0</v>
      </c>
      <c r="J36" s="24"/>
      <c r="K36" s="27">
        <f t="shared" ref="K36:K43" si="2">+F36-H36</f>
        <v>554500</v>
      </c>
    </row>
    <row r="37" spans="1:12" ht="12.75" x14ac:dyDescent="0.2">
      <c r="B37" s="22"/>
      <c r="C37" s="15" t="s">
        <v>44</v>
      </c>
      <c r="D37" s="16">
        <v>135000</v>
      </c>
      <c r="E37" s="17">
        <v>-109500</v>
      </c>
      <c r="F37" s="18">
        <f t="shared" si="0"/>
        <v>25500</v>
      </c>
      <c r="G37" s="25">
        <v>0</v>
      </c>
      <c r="H37" s="25">
        <v>0</v>
      </c>
      <c r="I37" s="26">
        <v>0</v>
      </c>
      <c r="J37" s="24"/>
      <c r="K37" s="27">
        <f t="shared" si="2"/>
        <v>25500</v>
      </c>
    </row>
    <row r="38" spans="1:12" ht="12.75" x14ac:dyDescent="0.2">
      <c r="B38" s="22"/>
      <c r="C38" s="28" t="s">
        <v>45</v>
      </c>
      <c r="D38" s="25">
        <v>0</v>
      </c>
      <c r="E38" s="17">
        <v>3000000</v>
      </c>
      <c r="F38" s="18">
        <f t="shared" si="0"/>
        <v>3000000</v>
      </c>
      <c r="G38" s="25">
        <v>0</v>
      </c>
      <c r="H38" s="25">
        <v>0</v>
      </c>
      <c r="I38" s="26">
        <v>0</v>
      </c>
      <c r="J38" s="24"/>
      <c r="K38" s="27">
        <f t="shared" si="2"/>
        <v>3000000</v>
      </c>
    </row>
    <row r="39" spans="1:12" ht="12.75" x14ac:dyDescent="0.2">
      <c r="B39" s="22"/>
      <c r="C39" s="28" t="s">
        <v>46</v>
      </c>
      <c r="D39" s="25">
        <v>0</v>
      </c>
      <c r="E39" s="17">
        <v>606000</v>
      </c>
      <c r="F39" s="18">
        <f t="shared" si="0"/>
        <v>606000</v>
      </c>
      <c r="G39" s="16">
        <v>378298.88</v>
      </c>
      <c r="H39" s="16">
        <v>378298.88</v>
      </c>
      <c r="I39" s="19">
        <v>378298.88</v>
      </c>
      <c r="J39" s="24"/>
      <c r="K39" s="27">
        <f t="shared" si="2"/>
        <v>227701.12</v>
      </c>
    </row>
    <row r="40" spans="1:12" ht="12.75" x14ac:dyDescent="0.2">
      <c r="B40" s="22"/>
      <c r="C40" s="28" t="s">
        <v>47</v>
      </c>
      <c r="D40" s="25">
        <v>0</v>
      </c>
      <c r="E40" s="17">
        <v>25500</v>
      </c>
      <c r="F40" s="18">
        <f t="shared" si="0"/>
        <v>25500</v>
      </c>
      <c r="G40" s="25">
        <v>0</v>
      </c>
      <c r="H40" s="25">
        <v>0</v>
      </c>
      <c r="I40" s="26">
        <v>0</v>
      </c>
      <c r="J40" s="24"/>
      <c r="K40" s="27">
        <f t="shared" si="2"/>
        <v>25500</v>
      </c>
    </row>
    <row r="41" spans="1:12" ht="12.75" x14ac:dyDescent="0.2">
      <c r="B41" s="22"/>
      <c r="C41" s="15" t="s">
        <v>48</v>
      </c>
      <c r="D41" s="25">
        <v>0</v>
      </c>
      <c r="E41" s="29">
        <v>0</v>
      </c>
      <c r="F41" s="18">
        <f t="shared" si="0"/>
        <v>0</v>
      </c>
      <c r="G41" s="25">
        <v>0</v>
      </c>
      <c r="H41" s="25">
        <v>0</v>
      </c>
      <c r="I41" s="26">
        <v>0</v>
      </c>
      <c r="J41" s="30"/>
      <c r="K41" s="27">
        <f t="shared" si="2"/>
        <v>0</v>
      </c>
    </row>
    <row r="42" spans="1:12" x14ac:dyDescent="0.2">
      <c r="B42" s="22"/>
      <c r="C42" s="31" t="s">
        <v>49</v>
      </c>
      <c r="D42" s="32">
        <v>0</v>
      </c>
      <c r="E42" s="33">
        <f t="shared" ref="E42:J42" si="3">E43</f>
        <v>25701878.579999998</v>
      </c>
      <c r="F42" s="33">
        <f t="shared" si="3"/>
        <v>25701878.579999998</v>
      </c>
      <c r="G42" s="33">
        <f t="shared" si="3"/>
        <v>1608580.21</v>
      </c>
      <c r="H42" s="33">
        <f t="shared" si="3"/>
        <v>1608580.21</v>
      </c>
      <c r="I42" s="34">
        <f t="shared" si="3"/>
        <v>1608580.21</v>
      </c>
      <c r="J42" s="34">
        <f t="shared" si="3"/>
        <v>1608580.21</v>
      </c>
      <c r="K42" s="20">
        <f t="shared" si="2"/>
        <v>24093298.369999997</v>
      </c>
    </row>
    <row r="43" spans="1:12" ht="12.75" x14ac:dyDescent="0.2">
      <c r="B43" s="22"/>
      <c r="C43" s="15" t="s">
        <v>50</v>
      </c>
      <c r="D43" s="35">
        <v>0</v>
      </c>
      <c r="E43" s="17">
        <v>25701878.579999998</v>
      </c>
      <c r="F43" s="18">
        <f t="shared" si="0"/>
        <v>25701878.579999998</v>
      </c>
      <c r="G43" s="36">
        <v>1608580.21</v>
      </c>
      <c r="H43" s="36">
        <v>1608580.21</v>
      </c>
      <c r="I43" s="37">
        <v>1608580.21</v>
      </c>
      <c r="J43" s="37">
        <v>1608580.21</v>
      </c>
      <c r="K43" s="27">
        <f t="shared" si="2"/>
        <v>24093298.369999997</v>
      </c>
    </row>
    <row r="44" spans="1:12" s="42" customFormat="1" x14ac:dyDescent="0.2">
      <c r="A44" s="38"/>
      <c r="B44" s="39"/>
      <c r="C44" s="40" t="s">
        <v>51</v>
      </c>
      <c r="D44" s="41">
        <f>+D10+D15+D23+D33+D35</f>
        <v>10585817.989999998</v>
      </c>
      <c r="E44" s="41">
        <f t="shared" ref="E44:K44" si="4">+E10+E15+E23+E33+E35+E42</f>
        <v>41414223.019999996</v>
      </c>
      <c r="F44" s="41">
        <f t="shared" si="4"/>
        <v>52000041.009999998</v>
      </c>
      <c r="G44" s="41">
        <f t="shared" si="4"/>
        <v>15421220.98</v>
      </c>
      <c r="H44" s="41">
        <f t="shared" si="4"/>
        <v>15393654.100000001</v>
      </c>
      <c r="I44" s="41">
        <f t="shared" si="4"/>
        <v>15393654.100000001</v>
      </c>
      <c r="J44" s="41">
        <f t="shared" si="4"/>
        <v>14916226.800000001</v>
      </c>
      <c r="K44" s="41">
        <f t="shared" si="4"/>
        <v>36606386.909999996</v>
      </c>
      <c r="L44" s="38"/>
    </row>
    <row r="46" spans="1:12" x14ac:dyDescent="0.2">
      <c r="B46" s="43" t="s">
        <v>52</v>
      </c>
      <c r="F46" s="44"/>
      <c r="G46" s="44"/>
      <c r="H46" s="44"/>
      <c r="I46" s="44"/>
      <c r="J46" s="44"/>
      <c r="K46" s="44"/>
    </row>
    <row r="48" spans="1:12" x14ac:dyDescent="0.2">
      <c r="B48" s="45"/>
      <c r="C48" s="45"/>
      <c r="D48" s="46"/>
      <c r="E48" s="46"/>
      <c r="F48" s="46"/>
      <c r="G48" s="46"/>
      <c r="H48" s="46"/>
      <c r="I48" s="46"/>
      <c r="J48" s="46"/>
      <c r="K48" s="46"/>
    </row>
    <row r="49" spans="2:11" x14ac:dyDescent="0.2">
      <c r="B49" s="45"/>
      <c r="C49" s="15"/>
      <c r="D49" s="45"/>
      <c r="E49" s="45"/>
      <c r="F49" s="45"/>
      <c r="G49" s="45"/>
      <c r="H49" s="45"/>
      <c r="I49" s="45"/>
      <c r="J49" s="45"/>
      <c r="K49" s="45"/>
    </row>
    <row r="50" spans="2:11" x14ac:dyDescent="0.2">
      <c r="B50" s="45"/>
      <c r="C50" s="47"/>
      <c r="D50" s="45"/>
      <c r="E50" s="45"/>
      <c r="F50" s="48"/>
      <c r="G50" s="48"/>
      <c r="H50" s="48"/>
      <c r="I50" s="48"/>
      <c r="J50" s="48"/>
      <c r="K50" s="48"/>
    </row>
    <row r="51" spans="2:11" x14ac:dyDescent="0.2">
      <c r="B51" s="45"/>
      <c r="C51" s="47"/>
      <c r="D51" s="45"/>
      <c r="E51" s="45"/>
      <c r="F51" s="48"/>
      <c r="G51" s="48"/>
      <c r="H51" s="48"/>
      <c r="I51" s="48"/>
      <c r="J51" s="48"/>
      <c r="K51" s="48"/>
    </row>
  </sheetData>
  <mergeCells count="13">
    <mergeCell ref="F51:K51"/>
    <mergeCell ref="B10:C10"/>
    <mergeCell ref="B15:C15"/>
    <mergeCell ref="B23:C23"/>
    <mergeCell ref="B33:C33"/>
    <mergeCell ref="B35:C35"/>
    <mergeCell ref="F50:K50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69" fitToHeight="0" orientation="landscape" r:id="rId1"/>
  <headerFooter>
    <oddFooter>&amp;CPágina 25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2018-04-19T19:28:36Z</dcterms:created>
  <dcterms:modified xsi:type="dcterms:W3CDTF">2018-04-19T19:28:49Z</dcterms:modified>
</cp:coreProperties>
</file>