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TRANSPARENCIA E.F\2017\2do.TRIM17\INFORMACION PROGRAMATICA\"/>
    </mc:Choice>
  </mc:AlternateContent>
  <bookViews>
    <workbookView xWindow="0" yWindow="0" windowWidth="20490" windowHeight="7050"/>
  </bookViews>
  <sheets>
    <sheet name="PyPI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28" i="1" l="1"/>
  <c r="M28" i="1"/>
  <c r="L28" i="1"/>
  <c r="K28" i="1"/>
  <c r="I28" i="1"/>
  <c r="H28" i="1"/>
  <c r="J26" i="1"/>
  <c r="Q26" i="1" s="1"/>
  <c r="P25" i="1"/>
  <c r="J25" i="1"/>
  <c r="O25" i="1" s="1"/>
  <c r="P24" i="1"/>
  <c r="J24" i="1"/>
  <c r="O24" i="1" s="1"/>
  <c r="P23" i="1"/>
  <c r="J23" i="1"/>
  <c r="O23" i="1" s="1"/>
  <c r="P22" i="1"/>
  <c r="J22" i="1"/>
  <c r="O22" i="1" s="1"/>
  <c r="P21" i="1"/>
  <c r="J21" i="1"/>
  <c r="O21" i="1" s="1"/>
  <c r="P20" i="1"/>
  <c r="J20" i="1"/>
  <c r="O20" i="1" s="1"/>
  <c r="P19" i="1"/>
  <c r="J19" i="1"/>
  <c r="O19" i="1" s="1"/>
  <c r="P18" i="1"/>
  <c r="J18" i="1"/>
  <c r="O18" i="1" s="1"/>
  <c r="P17" i="1"/>
  <c r="J17" i="1"/>
  <c r="O17" i="1" s="1"/>
  <c r="P16" i="1"/>
  <c r="J16" i="1"/>
  <c r="O16" i="1" s="1"/>
  <c r="P15" i="1"/>
  <c r="J15" i="1"/>
  <c r="O15" i="1" s="1"/>
  <c r="P14" i="1"/>
  <c r="J14" i="1"/>
  <c r="O14" i="1" s="1"/>
  <c r="P13" i="1"/>
  <c r="J13" i="1"/>
  <c r="J28" i="1" s="1"/>
  <c r="O28" i="1" s="1"/>
  <c r="O12" i="1"/>
  <c r="N11" i="1"/>
  <c r="M11" i="1"/>
  <c r="L11" i="1"/>
  <c r="P11" i="1" s="1"/>
  <c r="K11" i="1"/>
  <c r="J11" i="1"/>
  <c r="Q11" i="1" s="1"/>
  <c r="I11" i="1"/>
  <c r="H11" i="1"/>
  <c r="Q13" i="1" l="1"/>
  <c r="Q14" i="1"/>
  <c r="Q15" i="1"/>
  <c r="Q16" i="1"/>
  <c r="Q17" i="1"/>
  <c r="Q18" i="1"/>
  <c r="Q19" i="1"/>
  <c r="Q20" i="1"/>
  <c r="Q21" i="1"/>
  <c r="Q22" i="1"/>
  <c r="Q23" i="1"/>
  <c r="Q24" i="1"/>
  <c r="Q25" i="1"/>
  <c r="O11" i="1"/>
  <c r="O13" i="1"/>
  <c r="O26" i="1"/>
</calcChain>
</file>

<file path=xl/comments1.xml><?xml version="1.0" encoding="utf-8"?>
<comments xmlns="http://schemas.openxmlformats.org/spreadsheetml/2006/main">
  <authors>
    <author>DGCG</author>
  </authors>
  <commentList>
    <comment ref="O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<sst xmlns="http://schemas.openxmlformats.org/spreadsheetml/2006/main" count="69" uniqueCount="55">
  <si>
    <t>PROGRAMAS Y PROYECTOS DE INVERSIÓN</t>
  </si>
  <si>
    <t>Del 1 de Enero al 30 de Junio de 2017</t>
  </si>
  <si>
    <t>Ente Público:</t>
  </si>
  <si>
    <t>INSTITUTO TECNOLÓGICO SUPERIOR DE PURÍSIMA DEL RINCÓN</t>
  </si>
  <si>
    <t>Tipo de Programas y Proyectos</t>
  </si>
  <si>
    <t>Programa o Proyecto</t>
  </si>
  <si>
    <t>UR</t>
  </si>
  <si>
    <t>Egresos</t>
  </si>
  <si>
    <t>Subejercicio</t>
  </si>
  <si>
    <t>% Avance Financiero</t>
  </si>
  <si>
    <t>Denominación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</si>
  <si>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</si>
  <si>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</si>
  <si>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</si>
  <si>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</si>
  <si>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</si>
  <si>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</si>
  <si>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</si>
  <si>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Devengado/ Aprobado</t>
  </si>
  <si>
    <t>Devengado/ Modificado</t>
  </si>
  <si>
    <t>3 = (1 + 2 )</t>
  </si>
  <si>
    <t>6 = ( 3 - 5 )</t>
  </si>
  <si>
    <t>5/1</t>
  </si>
  <si>
    <t>5/3</t>
  </si>
  <si>
    <t>ADMINISTRACION</t>
  </si>
  <si>
    <t>G1125</t>
  </si>
  <si>
    <t>Administración de lo</t>
  </si>
  <si>
    <t>3058</t>
  </si>
  <si>
    <t>G2106</t>
  </si>
  <si>
    <t>Dirección Estratégica</t>
  </si>
  <si>
    <t>P2109</t>
  </si>
  <si>
    <t>OPERACIÓN DE MANTENI</t>
  </si>
  <si>
    <t>P2112</t>
  </si>
  <si>
    <t>Gestión del proceso</t>
  </si>
  <si>
    <t>P2113</t>
  </si>
  <si>
    <t>LOS CUERPOS ACADÉMIC</t>
  </si>
  <si>
    <t>P2114</t>
  </si>
  <si>
    <t>CURSOS Y EVENTOS DE</t>
  </si>
  <si>
    <t>P2116</t>
  </si>
  <si>
    <t>OPERACIÓN DE SERVICI</t>
  </si>
  <si>
    <t>P2117</t>
  </si>
  <si>
    <t>APLICACIÓN DE PLANES</t>
  </si>
  <si>
    <t>P2411</t>
  </si>
  <si>
    <t>Realización de  acti</t>
  </si>
  <si>
    <t>P2412</t>
  </si>
  <si>
    <t>Operación de incubad</t>
  </si>
  <si>
    <t>P2413</t>
  </si>
  <si>
    <t>Administración e imp</t>
  </si>
  <si>
    <t>P2554</t>
  </si>
  <si>
    <t>P2561</t>
  </si>
  <si>
    <t>Operación de otorgam</t>
  </si>
  <si>
    <t>Q1470</t>
  </si>
  <si>
    <t>INSTITUTO TECNOLOGIC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</si>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</sst>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88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3" borderId="0" xfId="0" applyFont="1" applyFill="1"/>
    <xf numFmtId="0" fontId="3" fillId="0" borderId="0" xfId="0" applyFont="1"/>
    <xf numFmtId="0" fontId="4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4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49" fontId="2" fillId="2" borderId="9" xfId="0" applyNumberFormat="1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3" borderId="0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3" fillId="3" borderId="11" xfId="0" applyFont="1" applyFill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3" fillId="3" borderId="12" xfId="0" applyFont="1" applyFill="1" applyBorder="1"/>
    <xf numFmtId="0" fontId="3" fillId="0" borderId="12" xfId="0" applyFont="1" applyBorder="1"/>
    <xf numFmtId="0" fontId="3" fillId="3" borderId="10" xfId="0" applyFont="1" applyFill="1" applyBorder="1" applyAlignment="1">
      <alignment horizontal="justify" vertical="center" wrapText="1"/>
    </xf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5" fillId="3" borderId="11" xfId="0" applyFont="1" applyFill="1" applyBorder="1" applyAlignment="1">
      <alignment horizontal="right" vertical="center" wrapText="1"/>
    </xf>
    <xf numFmtId="0" fontId="5" fillId="3" borderId="0" xfId="0" applyFont="1" applyFill="1" applyBorder="1" applyAlignment="1">
      <alignment horizontal="right" vertical="center" wrapText="1"/>
    </xf>
    <xf numFmtId="43" fontId="5" fillId="3" borderId="12" xfId="0" applyNumberFormat="1" applyFont="1" applyFill="1" applyBorder="1" applyAlignment="1">
      <alignment horizontal="right" vertical="center" wrapText="1"/>
    </xf>
    <xf numFmtId="43" fontId="5" fillId="3" borderId="11" xfId="0" applyNumberFormat="1" applyFont="1" applyFill="1" applyBorder="1" applyAlignment="1">
      <alignment horizontal="right" vertical="center" wrapText="1"/>
    </xf>
    <xf numFmtId="43" fontId="5" fillId="0" borderId="12" xfId="1" applyFont="1" applyFill="1" applyBorder="1" applyAlignment="1">
      <alignment horizontal="right" vertical="top" wrapText="1"/>
    </xf>
    <xf numFmtId="9" fontId="3" fillId="3" borderId="12" xfId="2" applyFont="1" applyFill="1" applyBorder="1"/>
    <xf numFmtId="9" fontId="3" fillId="0" borderId="12" xfId="2" applyFont="1" applyBorder="1"/>
    <xf numFmtId="0" fontId="3" fillId="3" borderId="0" xfId="0" applyFont="1" applyFill="1" applyBorder="1" applyAlignment="1">
      <alignment horizontal="justify" vertical="center" wrapText="1"/>
    </xf>
    <xf numFmtId="0" fontId="3" fillId="3" borderId="11" xfId="0" applyFont="1" applyFill="1" applyBorder="1" applyAlignment="1">
      <alignment horizontal="justify" vertical="center" wrapText="1"/>
    </xf>
    <xf numFmtId="0" fontId="3" fillId="3" borderId="10" xfId="0" applyFont="1" applyFill="1" applyBorder="1" applyAlignment="1">
      <alignment horizontal="right" vertical="center" wrapText="1"/>
    </xf>
    <xf numFmtId="43" fontId="3" fillId="3" borderId="12" xfId="1" applyFont="1" applyFill="1" applyBorder="1" applyAlignment="1">
      <alignment horizontal="right" vertical="top" wrapText="1"/>
    </xf>
    <xf numFmtId="43" fontId="3" fillId="3" borderId="11" xfId="1" applyFont="1" applyFill="1" applyBorder="1" applyAlignment="1">
      <alignment horizontal="right" vertical="top" wrapText="1"/>
    </xf>
    <xf numFmtId="0" fontId="3" fillId="0" borderId="10" xfId="0" applyFont="1" applyBorder="1"/>
    <xf numFmtId="0" fontId="3" fillId="0" borderId="11" xfId="0" applyFont="1" applyBorder="1"/>
    <xf numFmtId="49" fontId="3" fillId="3" borderId="0" xfId="0" applyNumberFormat="1" applyFont="1" applyFill="1" applyBorder="1" applyAlignment="1">
      <alignment horizontal="right" vertical="center" wrapText="1"/>
    </xf>
    <xf numFmtId="4" fontId="3" fillId="0" borderId="12" xfId="0" applyNumberFormat="1" applyFont="1" applyBorder="1"/>
    <xf numFmtId="4" fontId="3" fillId="0" borderId="0" xfId="0" applyNumberFormat="1" applyFont="1"/>
    <xf numFmtId="43" fontId="3" fillId="0" borderId="12" xfId="1" applyFont="1" applyFill="1" applyBorder="1" applyAlignment="1">
      <alignment horizontal="right" vertical="top" wrapText="1"/>
    </xf>
    <xf numFmtId="0" fontId="0" fillId="0" borderId="12" xfId="0" applyBorder="1"/>
    <xf numFmtId="4" fontId="3" fillId="0" borderId="11" xfId="0" applyNumberFormat="1" applyFont="1" applyBorder="1"/>
    <xf numFmtId="0" fontId="3" fillId="3" borderId="13" xfId="0" applyFont="1" applyFill="1" applyBorder="1" applyAlignment="1">
      <alignment horizontal="justify" vertical="center" wrapText="1"/>
    </xf>
    <xf numFmtId="0" fontId="3" fillId="3" borderId="1" xfId="0" applyFont="1" applyFill="1" applyBorder="1" applyAlignment="1">
      <alignment horizontal="justify" vertical="center" wrapText="1"/>
    </xf>
    <xf numFmtId="0" fontId="3" fillId="3" borderId="14" xfId="0" applyFont="1" applyFill="1" applyBorder="1" applyAlignment="1">
      <alignment horizontal="justify" vertical="center" wrapText="1"/>
    </xf>
    <xf numFmtId="0" fontId="3" fillId="3" borderId="15" xfId="0" applyFont="1" applyFill="1" applyBorder="1" applyAlignment="1">
      <alignment horizontal="right" vertical="center" wrapText="1"/>
    </xf>
    <xf numFmtId="0" fontId="3" fillId="3" borderId="14" xfId="0" applyFont="1" applyFill="1" applyBorder="1" applyAlignment="1">
      <alignment horizontal="right" vertical="center" wrapText="1"/>
    </xf>
    <xf numFmtId="0" fontId="3" fillId="0" borderId="15" xfId="0" applyFont="1" applyFill="1" applyBorder="1" applyAlignment="1">
      <alignment horizontal="right" vertical="center" wrapText="1"/>
    </xf>
    <xf numFmtId="0" fontId="5" fillId="3" borderId="0" xfId="0" applyFont="1" applyFill="1"/>
    <xf numFmtId="0" fontId="5" fillId="3" borderId="6" xfId="0" applyFont="1" applyFill="1" applyBorder="1" applyAlignment="1">
      <alignment horizontal="justify" vertical="center" wrapText="1"/>
    </xf>
    <xf numFmtId="0" fontId="5" fillId="3" borderId="7" xfId="0" applyFont="1" applyFill="1" applyBorder="1" applyAlignment="1">
      <alignment horizontal="left" vertical="center" wrapText="1" indent="3"/>
    </xf>
    <xf numFmtId="0" fontId="5" fillId="3" borderId="8" xfId="0" applyFont="1" applyFill="1" applyBorder="1" applyAlignment="1">
      <alignment horizontal="left" vertical="center" wrapText="1" indent="3"/>
    </xf>
    <xf numFmtId="0" fontId="5" fillId="3" borderId="15" xfId="0" applyFont="1" applyFill="1" applyBorder="1" applyAlignment="1">
      <alignment horizontal="right" vertical="center" wrapText="1"/>
    </xf>
    <xf numFmtId="4" fontId="5" fillId="3" borderId="15" xfId="0" applyNumberFormat="1" applyFont="1" applyFill="1" applyBorder="1" applyAlignment="1">
      <alignment horizontal="right" vertical="center" wrapText="1"/>
    </xf>
    <xf numFmtId="4" fontId="5" fillId="3" borderId="9" xfId="0" applyNumberFormat="1" applyFont="1" applyFill="1" applyBorder="1" applyAlignment="1">
      <alignment horizontal="right" vertical="center" wrapText="1"/>
    </xf>
    <xf numFmtId="9" fontId="5" fillId="3" borderId="6" xfId="2" applyFont="1" applyFill="1" applyBorder="1" applyAlignment="1">
      <alignment horizontal="center"/>
    </xf>
    <xf numFmtId="9" fontId="5" fillId="3" borderId="8" xfId="2" applyFont="1" applyFill="1" applyBorder="1" applyAlignment="1">
      <alignment horizontal="center"/>
    </xf>
    <xf numFmtId="0" fontId="5" fillId="0" borderId="0" xfId="0" applyFont="1"/>
    <xf numFmtId="0" fontId="6" fillId="3" borderId="0" xfId="0" applyFont="1" applyFill="1"/>
    <xf numFmtId="0" fontId="3" fillId="0" borderId="0" xfId="0" applyFont="1" applyBorder="1"/>
    <xf numFmtId="0" fontId="7" fillId="0" borderId="0" xfId="0" applyFont="1" applyBorder="1"/>
    <xf numFmtId="0" fontId="3" fillId="3" borderId="0" xfId="0" applyFont="1" applyFill="1" applyBorder="1"/>
    <xf numFmtId="0" fontId="3" fillId="0" borderId="0" xfId="0" applyFont="1" applyBorder="1" applyAlignment="1">
      <alignment horizontal="center"/>
    </xf>
    <xf numFmtId="0" fontId="5" fillId="3" borderId="0" xfId="0" applyFont="1" applyFill="1" applyBorder="1" applyAlignment="1" applyProtection="1">
      <alignment horizontal="center"/>
      <protection locked="0"/>
    </xf>
    <xf numFmtId="0" fontId="5" fillId="3" borderId="0" xfId="0" applyFont="1" applyFill="1" applyBorder="1" applyAlignment="1">
      <alignment horizontal="center"/>
    </xf>
    <xf numFmtId="0" fontId="2" fillId="3" borderId="0" xfId="0" applyFont="1" applyFill="1" applyBorder="1" applyAlignment="1" applyProtection="1">
      <alignment horizontal="center" vertical="top" wrapText="1"/>
      <protection locked="0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647695</xdr:colOff>
      <xdr:row>32</xdr:row>
      <xdr:rowOff>152400</xdr:rowOff>
    </xdr:from>
    <xdr:to>
      <xdr:col>12</xdr:col>
      <xdr:colOff>571500</xdr:colOff>
      <xdr:row>37</xdr:row>
      <xdr:rowOff>152398</xdr:rowOff>
    </xdr:to>
    <xdr:sp macro="" textlink="">
      <xdr:nvSpPr>
        <xdr:cNvPr id="2" name="1 CuadroTexto"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 txBox="1"/>
      </xdr:nvSpPr>
      <xdr:spPr>
        <a:xfrm>
          <a:off x="8858245" y="5724525"/>
          <a:ext cx="2933705" cy="809623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C.P.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 Javier Leobardo Soto Enriquez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Subdirector  Administrativo</a:t>
          </a:r>
        </a:p>
      </xdr:txBody>
    </xdr:sp>
    <xdr:clientData/>
  </xdr:twoCellAnchor>
  <xdr:twoCellAnchor>
    <xdr:from>
      <xdr:col>5</xdr:col>
      <xdr:colOff>657225</xdr:colOff>
      <xdr:row>32</xdr:row>
      <xdr:rowOff>154287</xdr:rowOff>
    </xdr:from>
    <xdr:to>
      <xdr:col>7</xdr:col>
      <xdr:colOff>828675</xdr:colOff>
      <xdr:row>37</xdr:row>
      <xdr:rowOff>154286</xdr:rowOff>
    </xdr:to>
    <xdr:sp macro="" textlink="">
      <xdr:nvSpPr>
        <xdr:cNvPr id="3" name="2 CuadroTexto">
          <a:extLst>
            <a:ext uri="{FF2B5EF4-FFF2-40B4-BE49-F238E27FC236}">
              <a16:creationId xmlns:a16="http://schemas.microsoft.com/office/drawing/2014/main" id="{00000000-0008-0000-1300-000003000000}"/>
            </a:ext>
          </a:extLst>
        </xdr:cNvPr>
        <xdr:cNvSpPr txBox="1"/>
      </xdr:nvSpPr>
      <xdr:spPr>
        <a:xfrm>
          <a:off x="4362450" y="5726412"/>
          <a:ext cx="2657475" cy="809624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endParaRPr lang="es-MX" sz="1000" b="1">
            <a:latin typeface="Arial" pitchFamily="34" charset="0"/>
            <a:cs typeface="Arial" pitchFamily="34" charset="0"/>
          </a:endParaRP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________________________________</a:t>
          </a:r>
        </a:p>
        <a:p>
          <a:pPr algn="ctr"/>
          <a:r>
            <a:rPr lang="es-MX" sz="1000" b="1">
              <a:latin typeface="Arial" pitchFamily="34" charset="0"/>
              <a:cs typeface="Arial" pitchFamily="34" charset="0"/>
            </a:rPr>
            <a:t>Dra.</a:t>
          </a:r>
          <a:r>
            <a:rPr lang="es-MX" sz="1000" b="1" baseline="0">
              <a:latin typeface="Arial" pitchFamily="34" charset="0"/>
              <a:cs typeface="Arial" pitchFamily="34" charset="0"/>
            </a:rPr>
            <a:t> Mirna Ireri Sánchez Gómez</a:t>
          </a:r>
        </a:p>
        <a:p>
          <a:pPr algn="ctr"/>
          <a:r>
            <a:rPr lang="es-MX" sz="1000" b="1" baseline="0">
              <a:latin typeface="Arial" pitchFamily="34" charset="0"/>
              <a:cs typeface="Arial" pitchFamily="34" charset="0"/>
            </a:rPr>
            <a:t>Directora General</a:t>
          </a:r>
          <a:endParaRPr lang="es-MX" sz="1000" b="1"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-0.249977111117893"/>
  </sheetPr>
  <dimension ref="A1:Q38"/>
  <sheetViews>
    <sheetView showGridLines="0" tabSelected="1" view="pageLayout" topLeftCell="B13" zoomScaleNormal="85" workbookViewId="0">
      <selection activeCell="I13" sqref="I13:I22"/>
    </sheetView>
  </sheetViews>
  <sheetFormatPr baseColWidth="10" defaultRowHeight="12.75" x14ac:dyDescent="0.2"/>
  <cols>
    <col min="1" max="1" width="2.140625" style="2" customWidth="1"/>
    <col min="2" max="3" width="3.7109375" style="3" customWidth="1"/>
    <col min="4" max="4" width="29.42578125" style="3" customWidth="1"/>
    <col min="5" max="5" width="12.7109375" style="3" customWidth="1"/>
    <col min="6" max="6" width="22.28515625" style="3" customWidth="1"/>
    <col min="7" max="7" width="12.42578125" style="3" customWidth="1"/>
    <col min="8" max="8" width="13.7109375" style="3" customWidth="1"/>
    <col min="9" max="9" width="14.42578125" style="3" customWidth="1"/>
    <col min="10" max="10" width="16.42578125" style="3" customWidth="1"/>
    <col min="11" max="12" width="12.7109375" style="3" customWidth="1"/>
    <col min="13" max="13" width="14" style="3" customWidth="1"/>
    <col min="14" max="15" width="13.5703125" style="3" customWidth="1"/>
    <col min="16" max="16" width="14.5703125" style="2" customWidth="1"/>
    <col min="17" max="17" width="14" style="3" customWidth="1"/>
    <col min="18" max="16384" width="11.42578125" style="3"/>
  </cols>
  <sheetData>
    <row r="1" spans="2:17" ht="6" customHeight="1" x14ac:dyDescent="0.2"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2:17" ht="13.5" customHeight="1" x14ac:dyDescent="0.2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2:17" ht="20.25" customHeight="1" x14ac:dyDescent="0.2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7" s="2" customFormat="1" ht="8.25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</row>
    <row r="5" spans="2:17" s="2" customFormat="1" ht="24" customHeight="1" x14ac:dyDescent="0.2">
      <c r="D5" s="5" t="s">
        <v>2</v>
      </c>
      <c r="E5" s="6" t="s">
        <v>3</v>
      </c>
      <c r="F5" s="6"/>
      <c r="G5" s="7"/>
      <c r="H5" s="6"/>
      <c r="I5" s="6"/>
      <c r="J5" s="6"/>
      <c r="K5" s="6"/>
      <c r="L5" s="8"/>
      <c r="M5" s="8"/>
      <c r="N5" s="9"/>
      <c r="O5" s="4"/>
    </row>
    <row r="6" spans="2:17" s="2" customFormat="1" ht="8.25" customHeight="1" x14ac:dyDescent="0.2"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2:17" ht="15" customHeight="1" x14ac:dyDescent="0.2">
      <c r="B7" s="10" t="s">
        <v>4</v>
      </c>
      <c r="C7" s="11"/>
      <c r="D7" s="12"/>
      <c r="E7" s="13" t="s">
        <v>5</v>
      </c>
      <c r="F7" s="14"/>
      <c r="G7" s="13" t="s">
        <v>6</v>
      </c>
      <c r="H7" s="15" t="s">
        <v>7</v>
      </c>
      <c r="I7" s="16"/>
      <c r="J7" s="16"/>
      <c r="K7" s="16"/>
      <c r="L7" s="16"/>
      <c r="M7" s="16"/>
      <c r="N7" s="17"/>
      <c r="O7" s="18" t="s">
        <v>8</v>
      </c>
      <c r="P7" s="19" t="s">
        <v>9</v>
      </c>
      <c r="Q7" s="20"/>
    </row>
    <row r="8" spans="2:17" ht="25.5" x14ac:dyDescent="0.2">
      <c r="B8" s="21"/>
      <c r="C8" s="22"/>
      <c r="D8" s="23"/>
      <c r="E8" s="24"/>
      <c r="F8" s="25" t="s">
        <v>10</v>
      </c>
      <c r="G8" s="24"/>
      <c r="H8" s="26" t="s">
        <v>11</v>
      </c>
      <c r="I8" s="26" t="s">
        <v>12</v>
      </c>
      <c r="J8" s="26" t="s">
        <v>13</v>
      </c>
      <c r="K8" s="26" t="s">
        <v>14</v>
      </c>
      <c r="L8" s="26" t="s">
        <v>15</v>
      </c>
      <c r="M8" s="26" t="s">
        <v>16</v>
      </c>
      <c r="N8" s="26" t="s">
        <v>17</v>
      </c>
      <c r="O8" s="18"/>
      <c r="P8" s="27" t="s">
        <v>18</v>
      </c>
      <c r="Q8" s="27" t="s">
        <v>19</v>
      </c>
    </row>
    <row r="9" spans="2:17" ht="15.75" customHeight="1" x14ac:dyDescent="0.2">
      <c r="B9" s="28"/>
      <c r="C9" s="29"/>
      <c r="D9" s="30"/>
      <c r="E9" s="31"/>
      <c r="F9" s="32"/>
      <c r="G9" s="31"/>
      <c r="H9" s="26">
        <v>1</v>
      </c>
      <c r="I9" s="26">
        <v>2</v>
      </c>
      <c r="J9" s="26" t="s">
        <v>20</v>
      </c>
      <c r="K9" s="26">
        <v>4</v>
      </c>
      <c r="L9" s="26">
        <v>5</v>
      </c>
      <c r="M9" s="26">
        <v>6</v>
      </c>
      <c r="N9" s="26">
        <v>7</v>
      </c>
      <c r="O9" s="26" t="s">
        <v>21</v>
      </c>
      <c r="P9" s="33" t="s">
        <v>22</v>
      </c>
      <c r="Q9" s="33" t="s">
        <v>23</v>
      </c>
    </row>
    <row r="10" spans="2:17" ht="15" customHeight="1" x14ac:dyDescent="0.2">
      <c r="B10" s="34"/>
      <c r="C10" s="35"/>
      <c r="D10" s="36"/>
      <c r="E10" s="37"/>
      <c r="F10" s="37"/>
      <c r="G10" s="38"/>
      <c r="H10" s="38"/>
      <c r="I10" s="38"/>
      <c r="J10" s="38"/>
      <c r="K10" s="38"/>
      <c r="L10" s="38"/>
      <c r="M10" s="38"/>
      <c r="N10" s="38"/>
      <c r="O10" s="38"/>
      <c r="P10" s="39"/>
      <c r="Q10" s="40"/>
    </row>
    <row r="11" spans="2:17" x14ac:dyDescent="0.2">
      <c r="B11" s="41"/>
      <c r="C11" s="42"/>
      <c r="D11" s="43"/>
      <c r="E11" s="44"/>
      <c r="F11" s="44"/>
      <c r="G11" s="45"/>
      <c r="H11" s="46">
        <f>SUM(H13:H26)</f>
        <v>14621699.779999997</v>
      </c>
      <c r="I11" s="47">
        <f>SUM(I13:I26)</f>
        <v>51112879.219999999</v>
      </c>
      <c r="J11" s="47">
        <f>H11+I11</f>
        <v>65734579</v>
      </c>
      <c r="K11" s="46">
        <f>SUM(K13:K26)</f>
        <v>4107955.0600000005</v>
      </c>
      <c r="L11" s="46">
        <f>SUM(L13:L25)</f>
        <v>166779.00000000003</v>
      </c>
      <c r="M11" s="46">
        <f>SUM(M13:M26)</f>
        <v>27837834.359999999</v>
      </c>
      <c r="N11" s="46">
        <f>SUM(N13:N26)</f>
        <v>23363100.300000001</v>
      </c>
      <c r="O11" s="48">
        <f>+J11-L11</f>
        <v>65567800</v>
      </c>
      <c r="P11" s="49">
        <f>L11/H11</f>
        <v>1.1406266200878052E-2</v>
      </c>
      <c r="Q11" s="50">
        <f>L11/J11</f>
        <v>2.5371578024406308E-3</v>
      </c>
    </row>
    <row r="12" spans="2:17" x14ac:dyDescent="0.2">
      <c r="B12" s="41"/>
      <c r="C12" s="51"/>
      <c r="D12" s="52" t="s">
        <v>24</v>
      </c>
      <c r="E12" s="37"/>
      <c r="F12" s="37"/>
      <c r="G12" s="53"/>
      <c r="H12" s="54"/>
      <c r="I12" s="55"/>
      <c r="J12" s="55"/>
      <c r="K12" s="54"/>
      <c r="L12" s="54"/>
      <c r="M12" s="55"/>
      <c r="N12" s="54"/>
      <c r="O12" s="54">
        <f>+J12-L12</f>
        <v>0</v>
      </c>
      <c r="P12" s="49"/>
      <c r="Q12" s="50"/>
    </row>
    <row r="13" spans="2:17" x14ac:dyDescent="0.2">
      <c r="B13" s="56"/>
      <c r="C13" s="51"/>
      <c r="D13" s="52"/>
      <c r="E13" s="40" t="s">
        <v>25</v>
      </c>
      <c r="F13" s="57" t="s">
        <v>26</v>
      </c>
      <c r="G13" s="58" t="s">
        <v>27</v>
      </c>
      <c r="H13" s="59">
        <v>3552403.8</v>
      </c>
      <c r="I13" s="60">
        <v>2307334.7700000005</v>
      </c>
      <c r="J13" s="55">
        <f t="shared" ref="J13:J26" si="0">+H13+I13</f>
        <v>5859738.5700000003</v>
      </c>
      <c r="K13" s="60">
        <v>375013.67</v>
      </c>
      <c r="L13" s="60">
        <v>24495.02</v>
      </c>
      <c r="M13" s="60">
        <v>2858377.08</v>
      </c>
      <c r="N13" s="60">
        <v>2458868.39</v>
      </c>
      <c r="O13" s="61">
        <f>J13-L13</f>
        <v>5835243.5500000007</v>
      </c>
      <c r="P13" s="49">
        <f t="shared" ref="P13:P20" si="1">L13/H13</f>
        <v>6.8953366168564515E-3</v>
      </c>
      <c r="Q13" s="50">
        <f t="shared" ref="Q13:Q26" si="2">L13/J13</f>
        <v>4.1802240334418194E-3</v>
      </c>
    </row>
    <row r="14" spans="2:17" x14ac:dyDescent="0.2">
      <c r="B14" s="56"/>
      <c r="C14" s="42"/>
      <c r="D14" s="43"/>
      <c r="E14" s="40" t="s">
        <v>28</v>
      </c>
      <c r="F14" s="57" t="s">
        <v>29</v>
      </c>
      <c r="G14" s="58" t="s">
        <v>27</v>
      </c>
      <c r="H14" s="59">
        <v>1049450.48</v>
      </c>
      <c r="I14" s="60">
        <v>5392638.2199999997</v>
      </c>
      <c r="J14" s="55">
        <f t="shared" si="0"/>
        <v>6442088.6999999993</v>
      </c>
      <c r="K14" s="60">
        <v>2666082.71</v>
      </c>
      <c r="L14" s="60">
        <v>17952.8</v>
      </c>
      <c r="M14" s="60">
        <v>4924534.4800000004</v>
      </c>
      <c r="N14" s="60">
        <v>2240498.9700000002</v>
      </c>
      <c r="O14" s="61">
        <f t="shared" ref="O14:O26" si="3">J14-L14</f>
        <v>6424135.8999999994</v>
      </c>
      <c r="P14" s="49">
        <f t="shared" si="1"/>
        <v>1.7106857676600425E-2</v>
      </c>
      <c r="Q14" s="50">
        <f t="shared" si="2"/>
        <v>2.7867980147494712E-3</v>
      </c>
    </row>
    <row r="15" spans="2:17" x14ac:dyDescent="0.2">
      <c r="B15" s="56"/>
      <c r="C15" s="51"/>
      <c r="D15" s="52"/>
      <c r="E15" s="40" t="s">
        <v>30</v>
      </c>
      <c r="F15" s="57" t="s">
        <v>31</v>
      </c>
      <c r="G15" s="58" t="s">
        <v>27</v>
      </c>
      <c r="H15" s="59">
        <v>498090.71</v>
      </c>
      <c r="I15" s="60">
        <v>477829.25</v>
      </c>
      <c r="J15" s="55">
        <f t="shared" si="0"/>
        <v>975919.96</v>
      </c>
      <c r="K15" s="60">
        <v>70915.199999999997</v>
      </c>
      <c r="L15" s="60">
        <v>5513.76</v>
      </c>
      <c r="M15" s="60">
        <v>500008.99</v>
      </c>
      <c r="N15" s="60">
        <v>423580.03</v>
      </c>
      <c r="O15" s="61">
        <f t="shared" si="3"/>
        <v>970406.2</v>
      </c>
      <c r="P15" s="49">
        <f t="shared" si="1"/>
        <v>1.1069790882066442E-2</v>
      </c>
      <c r="Q15" s="50">
        <f t="shared" si="2"/>
        <v>5.6498075928275923E-3</v>
      </c>
    </row>
    <row r="16" spans="2:17" x14ac:dyDescent="0.2">
      <c r="B16" s="56"/>
      <c r="C16" s="51"/>
      <c r="D16" s="52"/>
      <c r="E16" s="40" t="s">
        <v>32</v>
      </c>
      <c r="F16" s="57" t="s">
        <v>33</v>
      </c>
      <c r="G16" s="58" t="s">
        <v>27</v>
      </c>
      <c r="H16" s="59">
        <v>754906.39</v>
      </c>
      <c r="I16" s="60">
        <v>506992.67</v>
      </c>
      <c r="J16" s="55">
        <f t="shared" si="0"/>
        <v>1261899.06</v>
      </c>
      <c r="K16" s="60">
        <v>160172.57999999999</v>
      </c>
      <c r="L16" s="60">
        <v>6712.82</v>
      </c>
      <c r="M16" s="60">
        <v>698912.52</v>
      </c>
      <c r="N16" s="60">
        <v>532027.12</v>
      </c>
      <c r="O16" s="61">
        <f t="shared" si="3"/>
        <v>1255186.24</v>
      </c>
      <c r="P16" s="49">
        <f t="shared" si="1"/>
        <v>8.8922548397027072E-3</v>
      </c>
      <c r="Q16" s="50">
        <f t="shared" si="2"/>
        <v>5.3196172441875023E-3</v>
      </c>
    </row>
    <row r="17" spans="1:17" x14ac:dyDescent="0.2">
      <c r="B17" s="56"/>
      <c r="C17" s="51"/>
      <c r="D17" s="52"/>
      <c r="E17" s="40" t="s">
        <v>34</v>
      </c>
      <c r="F17" s="57" t="s">
        <v>35</v>
      </c>
      <c r="G17" s="58" t="s">
        <v>27</v>
      </c>
      <c r="H17" s="59">
        <v>618587.68999999994</v>
      </c>
      <c r="I17" s="60">
        <v>663688.7699999999</v>
      </c>
      <c r="J17" s="55">
        <f t="shared" si="0"/>
        <v>1282276.46</v>
      </c>
      <c r="L17" s="60">
        <v>7382.58</v>
      </c>
      <c r="M17" s="60">
        <v>472189.91</v>
      </c>
      <c r="N17" s="60">
        <v>464807.33</v>
      </c>
      <c r="O17" s="61">
        <f t="shared" si="3"/>
        <v>1274893.8799999999</v>
      </c>
      <c r="P17" s="49">
        <f t="shared" si="1"/>
        <v>1.193457309181177E-2</v>
      </c>
      <c r="Q17" s="50">
        <f t="shared" si="2"/>
        <v>5.7574011769661593E-3</v>
      </c>
    </row>
    <row r="18" spans="1:17" x14ac:dyDescent="0.2">
      <c r="B18" s="56"/>
      <c r="C18" s="51"/>
      <c r="D18" s="52"/>
      <c r="E18" s="40" t="s">
        <v>36</v>
      </c>
      <c r="F18" s="57" t="s">
        <v>37</v>
      </c>
      <c r="G18" s="58" t="s">
        <v>27</v>
      </c>
      <c r="H18" s="59">
        <v>369826.66</v>
      </c>
      <c r="I18" s="60">
        <v>602654.03</v>
      </c>
      <c r="J18" s="55">
        <f t="shared" si="0"/>
        <v>972480.69</v>
      </c>
      <c r="K18" s="60">
        <v>60153.24</v>
      </c>
      <c r="L18" s="60">
        <v>4330.28</v>
      </c>
      <c r="M18" s="60">
        <v>428154.03</v>
      </c>
      <c r="N18" s="60">
        <v>363670.51</v>
      </c>
      <c r="O18" s="61">
        <f t="shared" si="3"/>
        <v>968150.40999999992</v>
      </c>
      <c r="P18" s="49">
        <f t="shared" si="1"/>
        <v>1.1708944941935771E-2</v>
      </c>
      <c r="Q18" s="50">
        <f t="shared" si="2"/>
        <v>4.4528184924679587E-3</v>
      </c>
    </row>
    <row r="19" spans="1:17" x14ac:dyDescent="0.2">
      <c r="B19" s="56"/>
      <c r="C19" s="51"/>
      <c r="D19" s="52"/>
      <c r="E19" s="40" t="s">
        <v>38</v>
      </c>
      <c r="F19" s="57" t="s">
        <v>39</v>
      </c>
      <c r="G19" s="58" t="s">
        <v>27</v>
      </c>
      <c r="H19" s="59">
        <v>527919.88</v>
      </c>
      <c r="I19" s="60">
        <v>794045.28</v>
      </c>
      <c r="J19" s="55">
        <f t="shared" si="0"/>
        <v>1321965.1600000001</v>
      </c>
      <c r="K19" s="60">
        <v>45516.6</v>
      </c>
      <c r="L19" s="60">
        <v>7525.44</v>
      </c>
      <c r="M19" s="60">
        <v>535900.74</v>
      </c>
      <c r="N19" s="60">
        <v>482858.7</v>
      </c>
      <c r="O19" s="61">
        <f t="shared" si="3"/>
        <v>1314439.7200000002</v>
      </c>
      <c r="P19" s="49">
        <f t="shared" si="1"/>
        <v>1.4254890344345433E-2</v>
      </c>
      <c r="Q19" s="50">
        <f t="shared" si="2"/>
        <v>5.6926159839189704E-3</v>
      </c>
    </row>
    <row r="20" spans="1:17" x14ac:dyDescent="0.2">
      <c r="B20" s="56"/>
      <c r="C20" s="51"/>
      <c r="D20" s="52"/>
      <c r="E20" s="40" t="s">
        <v>40</v>
      </c>
      <c r="F20" s="57" t="s">
        <v>41</v>
      </c>
      <c r="G20" s="58" t="s">
        <v>27</v>
      </c>
      <c r="H20" s="59">
        <v>132626.34</v>
      </c>
      <c r="I20" s="60">
        <v>136124.09</v>
      </c>
      <c r="J20" s="55">
        <f t="shared" si="0"/>
        <v>268750.43</v>
      </c>
      <c r="K20" s="60">
        <v>1322</v>
      </c>
      <c r="L20" s="60">
        <v>1852.06</v>
      </c>
      <c r="M20" s="60">
        <v>122330.42</v>
      </c>
      <c r="N20" s="60">
        <v>119156.36</v>
      </c>
      <c r="O20" s="61">
        <f t="shared" si="3"/>
        <v>266898.37</v>
      </c>
      <c r="P20" s="49">
        <f t="shared" si="1"/>
        <v>1.3964496042038105E-2</v>
      </c>
      <c r="Q20" s="50">
        <f t="shared" si="2"/>
        <v>6.8913750203115952E-3</v>
      </c>
    </row>
    <row r="21" spans="1:17" x14ac:dyDescent="0.2">
      <c r="B21" s="56"/>
      <c r="C21" s="51"/>
      <c r="D21" s="52"/>
      <c r="E21" s="40" t="s">
        <v>42</v>
      </c>
      <c r="F21" s="57" t="s">
        <v>43</v>
      </c>
      <c r="G21" s="58" t="s">
        <v>27</v>
      </c>
      <c r="H21" s="59">
        <v>22000</v>
      </c>
      <c r="I21" s="60">
        <v>19617.339999999997</v>
      </c>
      <c r="J21" s="55">
        <f t="shared" si="0"/>
        <v>41617.339999999997</v>
      </c>
      <c r="K21" s="60">
        <v>11000</v>
      </c>
      <c r="M21" s="60">
        <v>13000</v>
      </c>
      <c r="N21" s="60">
        <v>2000</v>
      </c>
      <c r="O21" s="61">
        <f t="shared" si="3"/>
        <v>41617.339999999997</v>
      </c>
      <c r="P21" s="49">
        <f>L21/H21</f>
        <v>0</v>
      </c>
      <c r="Q21" s="50">
        <f t="shared" si="2"/>
        <v>0</v>
      </c>
    </row>
    <row r="22" spans="1:17" x14ac:dyDescent="0.2">
      <c r="B22" s="56"/>
      <c r="C22" s="51"/>
      <c r="D22" s="52"/>
      <c r="E22" s="40" t="s">
        <v>44</v>
      </c>
      <c r="F22" s="57" t="s">
        <v>45</v>
      </c>
      <c r="G22" s="58" t="s">
        <v>27</v>
      </c>
      <c r="H22" s="59">
        <v>1000</v>
      </c>
      <c r="I22" s="60">
        <v>1000</v>
      </c>
      <c r="J22" s="55">
        <f t="shared" si="0"/>
        <v>2000</v>
      </c>
      <c r="K22" s="60">
        <v>2000</v>
      </c>
      <c r="M22" s="60">
        <v>2000</v>
      </c>
      <c r="O22" s="61">
        <f t="shared" si="3"/>
        <v>2000</v>
      </c>
      <c r="P22" s="49">
        <f>L22/H22</f>
        <v>0</v>
      </c>
      <c r="Q22" s="50">
        <f t="shared" si="2"/>
        <v>0</v>
      </c>
    </row>
    <row r="23" spans="1:17" x14ac:dyDescent="0.2">
      <c r="B23" s="56"/>
      <c r="C23" s="51"/>
      <c r="D23" s="52"/>
      <c r="E23" s="40" t="s">
        <v>46</v>
      </c>
      <c r="F23" s="57" t="s">
        <v>47</v>
      </c>
      <c r="G23" s="58" t="s">
        <v>27</v>
      </c>
      <c r="H23" s="59">
        <v>459997.04</v>
      </c>
      <c r="I23" s="60">
        <v>468793.47000000003</v>
      </c>
      <c r="J23" s="55">
        <f t="shared" si="0"/>
        <v>928790.51</v>
      </c>
      <c r="K23" s="60">
        <v>17197.16</v>
      </c>
      <c r="L23" s="60">
        <v>6259.82</v>
      </c>
      <c r="M23" s="60">
        <v>431315.14</v>
      </c>
      <c r="N23" s="60">
        <v>407858.16</v>
      </c>
      <c r="O23" s="61">
        <f t="shared" si="3"/>
        <v>922530.69000000006</v>
      </c>
      <c r="P23" s="49">
        <f>L23/H23</f>
        <v>1.3608391914869714E-2</v>
      </c>
      <c r="Q23" s="50">
        <f t="shared" si="2"/>
        <v>6.7397544791882079E-3</v>
      </c>
    </row>
    <row r="24" spans="1:17" x14ac:dyDescent="0.2">
      <c r="B24" s="56"/>
      <c r="C24" s="51"/>
      <c r="D24" s="52"/>
      <c r="E24" s="40" t="s">
        <v>48</v>
      </c>
      <c r="F24" s="57" t="s">
        <v>47</v>
      </c>
      <c r="G24" s="58" t="s">
        <v>27</v>
      </c>
      <c r="H24" s="59">
        <v>6303064.1299999999</v>
      </c>
      <c r="I24" s="60">
        <v>10265883.08</v>
      </c>
      <c r="J24" s="55">
        <f t="shared" si="0"/>
        <v>16568947.210000001</v>
      </c>
      <c r="K24" s="60">
        <v>698581.9</v>
      </c>
      <c r="L24" s="60">
        <v>80062.7</v>
      </c>
      <c r="M24" s="60">
        <v>7637342.5499999998</v>
      </c>
      <c r="N24" s="60">
        <v>6658697.9500000002</v>
      </c>
      <c r="O24" s="61">
        <f t="shared" si="3"/>
        <v>16488884.510000002</v>
      </c>
      <c r="P24" s="49">
        <f>L24/H24</f>
        <v>1.270218711863241E-2</v>
      </c>
      <c r="Q24" s="50">
        <f t="shared" si="2"/>
        <v>4.8320933723344272E-3</v>
      </c>
    </row>
    <row r="25" spans="1:17" ht="15" x14ac:dyDescent="0.25">
      <c r="B25" s="56"/>
      <c r="C25" s="51"/>
      <c r="D25" s="52"/>
      <c r="E25" s="40" t="s">
        <v>49</v>
      </c>
      <c r="F25" s="57" t="s">
        <v>50</v>
      </c>
      <c r="G25" s="58" t="s">
        <v>27</v>
      </c>
      <c r="H25" s="59">
        <v>331826.65999999997</v>
      </c>
      <c r="I25" s="60">
        <v>376507.44</v>
      </c>
      <c r="J25" s="55">
        <f t="shared" si="0"/>
        <v>708334.1</v>
      </c>
      <c r="K25" s="62">
        <v>0</v>
      </c>
      <c r="L25" s="60">
        <v>4691.72</v>
      </c>
      <c r="M25" s="60">
        <v>324315.83</v>
      </c>
      <c r="N25" s="60">
        <v>319624.11</v>
      </c>
      <c r="O25" s="61">
        <f t="shared" si="3"/>
        <v>703642.38</v>
      </c>
      <c r="P25" s="49">
        <f>L25/H25</f>
        <v>1.4139068874092277E-2</v>
      </c>
      <c r="Q25" s="50">
        <f t="shared" si="2"/>
        <v>6.6235975368120785E-3</v>
      </c>
    </row>
    <row r="26" spans="1:17" ht="15" x14ac:dyDescent="0.25">
      <c r="B26" s="56"/>
      <c r="C26" s="51"/>
      <c r="D26" s="52"/>
      <c r="E26" s="40" t="s">
        <v>51</v>
      </c>
      <c r="F26" s="57" t="s">
        <v>52</v>
      </c>
      <c r="G26" s="58" t="s">
        <v>27</v>
      </c>
      <c r="H26" s="59">
        <v>0</v>
      </c>
      <c r="I26" s="60">
        <v>29099770.809999999</v>
      </c>
      <c r="J26" s="55">
        <f t="shared" si="0"/>
        <v>29099770.809999999</v>
      </c>
      <c r="K26" s="62">
        <v>0</v>
      </c>
      <c r="L26" s="63">
        <v>0</v>
      </c>
      <c r="M26" s="60">
        <v>8889452.6699999999</v>
      </c>
      <c r="N26" s="60">
        <v>8889452.6699999999</v>
      </c>
      <c r="O26" s="61">
        <f t="shared" si="3"/>
        <v>29099770.809999999</v>
      </c>
      <c r="P26" s="49">
        <v>0</v>
      </c>
      <c r="Q26" s="50">
        <f t="shared" si="2"/>
        <v>0</v>
      </c>
    </row>
    <row r="27" spans="1:17" ht="15" x14ac:dyDescent="0.25">
      <c r="B27" s="64"/>
      <c r="C27" s="65"/>
      <c r="D27" s="66"/>
      <c r="E27" s="67"/>
      <c r="F27" s="68"/>
      <c r="G27" s="68"/>
      <c r="H27" s="67"/>
      <c r="I27" s="67"/>
      <c r="J27" s="67"/>
      <c r="K27"/>
      <c r="L27" s="67"/>
      <c r="M27" s="67"/>
      <c r="N27" s="67"/>
      <c r="O27" s="69"/>
      <c r="P27" s="49"/>
      <c r="Q27" s="50"/>
    </row>
    <row r="28" spans="1:17" s="79" customFormat="1" x14ac:dyDescent="0.2">
      <c r="A28" s="70"/>
      <c r="B28" s="71"/>
      <c r="C28" s="72" t="s">
        <v>53</v>
      </c>
      <c r="D28" s="73"/>
      <c r="E28" s="74">
        <v>0</v>
      </c>
      <c r="F28" s="74">
        <v>0</v>
      </c>
      <c r="G28" s="74">
        <v>0</v>
      </c>
      <c r="H28" s="75">
        <f>SUM(H13:H26)</f>
        <v>14621699.779999997</v>
      </c>
      <c r="I28" s="75">
        <f t="shared" ref="I28:N28" si="4">SUM(I13:I26)</f>
        <v>51112879.219999999</v>
      </c>
      <c r="J28" s="75">
        <f t="shared" si="4"/>
        <v>65734579</v>
      </c>
      <c r="K28" s="76">
        <f t="shared" si="4"/>
        <v>4107955.0600000005</v>
      </c>
      <c r="L28" s="75">
        <f t="shared" si="4"/>
        <v>166779.00000000003</v>
      </c>
      <c r="M28" s="75">
        <f t="shared" si="4"/>
        <v>27837834.359999999</v>
      </c>
      <c r="N28" s="75">
        <f t="shared" si="4"/>
        <v>23363100.300000001</v>
      </c>
      <c r="O28" s="75">
        <f>J28-L28</f>
        <v>65567800</v>
      </c>
      <c r="P28" s="77"/>
      <c r="Q28" s="78"/>
    </row>
    <row r="29" spans="1:17" x14ac:dyDescent="0.2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</row>
    <row r="30" spans="1:17" x14ac:dyDescent="0.2">
      <c r="B30" s="80" t="s">
        <v>54</v>
      </c>
      <c r="G30" s="2"/>
      <c r="H30" s="2"/>
      <c r="I30" s="2"/>
      <c r="J30" s="2"/>
      <c r="K30" s="2"/>
      <c r="L30" s="2"/>
      <c r="M30" s="2"/>
      <c r="N30" s="2"/>
      <c r="O30" s="2"/>
    </row>
    <row r="33" spans="3:16" x14ac:dyDescent="0.2">
      <c r="C33" s="81"/>
      <c r="D33" s="81"/>
      <c r="E33" s="81"/>
      <c r="F33" s="81"/>
      <c r="G33" s="81"/>
      <c r="H33" s="81"/>
      <c r="I33" s="81"/>
      <c r="J33" s="81"/>
      <c r="K33" s="81"/>
      <c r="L33" s="82"/>
      <c r="M33" s="82"/>
      <c r="N33" s="82"/>
      <c r="O33" s="81"/>
      <c r="P33" s="83"/>
    </row>
    <row r="34" spans="3:16" ht="12.75" customHeight="1" x14ac:dyDescent="0.2">
      <c r="C34" s="81"/>
      <c r="D34" s="84"/>
      <c r="E34" s="85"/>
      <c r="F34" s="85"/>
      <c r="G34" s="84"/>
      <c r="H34" s="83"/>
      <c r="I34" s="83"/>
      <c r="J34" s="83"/>
      <c r="K34" s="83"/>
      <c r="L34" s="83"/>
      <c r="M34" s="86"/>
      <c r="N34" s="83"/>
      <c r="O34" s="83"/>
      <c r="P34" s="83"/>
    </row>
    <row r="35" spans="3:16" ht="12.75" customHeight="1" x14ac:dyDescent="0.2">
      <c r="C35" s="81"/>
      <c r="D35" s="87"/>
      <c r="E35" s="87"/>
      <c r="F35" s="87"/>
      <c r="G35" s="84"/>
      <c r="H35" s="81"/>
      <c r="I35" s="83"/>
      <c r="J35" s="83"/>
      <c r="K35" s="83"/>
      <c r="L35" s="83"/>
      <c r="M35" s="86"/>
      <c r="N35" s="83"/>
      <c r="O35" s="83"/>
      <c r="P35" s="83"/>
    </row>
    <row r="36" spans="3:16" x14ac:dyDescent="0.2">
      <c r="D36" s="81"/>
      <c r="E36" s="81"/>
      <c r="F36" s="81"/>
      <c r="G36" s="81"/>
      <c r="H36" s="81"/>
      <c r="I36" s="81"/>
      <c r="J36" s="81"/>
      <c r="K36" s="81"/>
      <c r="L36" s="81"/>
      <c r="M36" s="81"/>
      <c r="N36" s="81"/>
      <c r="O36" s="81"/>
      <c r="P36" s="83"/>
    </row>
    <row r="37" spans="3:16" x14ac:dyDescent="0.2">
      <c r="D37" s="81"/>
      <c r="E37" s="81"/>
      <c r="F37" s="81"/>
      <c r="G37" s="81"/>
      <c r="H37" s="81"/>
      <c r="I37" s="81"/>
      <c r="J37" s="81"/>
      <c r="K37" s="81"/>
      <c r="L37" s="81"/>
      <c r="M37" s="81"/>
      <c r="N37" s="81"/>
      <c r="O37" s="81"/>
      <c r="P37" s="83"/>
    </row>
    <row r="38" spans="3:16" x14ac:dyDescent="0.2">
      <c r="D38" s="81"/>
      <c r="E38" s="81"/>
      <c r="F38" s="81"/>
      <c r="G38" s="81"/>
      <c r="H38" s="81"/>
      <c r="I38" s="81"/>
      <c r="J38" s="81"/>
      <c r="K38" s="81"/>
      <c r="L38" s="81"/>
      <c r="M38" s="81"/>
      <c r="N38" s="81"/>
      <c r="O38" s="81"/>
      <c r="P38" s="83"/>
    </row>
  </sheetData>
  <mergeCells count="15">
    <mergeCell ref="D35:F35"/>
    <mergeCell ref="P7:Q7"/>
    <mergeCell ref="B10:D10"/>
    <mergeCell ref="C11:D11"/>
    <mergeCell ref="C14:D14"/>
    <mergeCell ref="C28:D28"/>
    <mergeCell ref="P28:Q28"/>
    <mergeCell ref="B1:O1"/>
    <mergeCell ref="B2:O2"/>
    <mergeCell ref="B3:O3"/>
    <mergeCell ref="B7:D9"/>
    <mergeCell ref="E7:E9"/>
    <mergeCell ref="G7:G9"/>
    <mergeCell ref="H7:N7"/>
    <mergeCell ref="O7:O8"/>
  </mergeCells>
  <dataValidations count="1">
    <dataValidation allowBlank="1" showInputMessage="1" showErrorMessage="1" prompt="Valor absoluto y/o relativo que registren los indicadores con relación a su meta anual correspondiente al programa, proyecto o actividad que se trate. (DOF 9-dic-09)" sqref="P7"/>
  </dataValidations>
  <pageMargins left="0.23622047244094491" right="0.70866141732283472" top="0.43307086614173229" bottom="0.74803149606299213" header="0.31496062992125984" footer="0.31496062992125984"/>
  <pageSetup scale="57" fitToHeight="0" orientation="landscape" r:id="rId1"/>
  <headerFooter>
    <oddFooter>&amp;CPágina 2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PyPI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2018-04-20T16:29:36Z</dcterms:created>
  <dcterms:modified xsi:type="dcterms:W3CDTF">2018-04-20T16:29:51Z</dcterms:modified>
</cp:coreProperties>
</file>